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B250\A714\A011_backup\Sonderauftraege\2020 Corona Krise\Liquiditätsplanung intern\"/>
    </mc:Choice>
  </mc:AlternateContent>
  <bookViews>
    <workbookView xWindow="600" yWindow="45" windowWidth="20730" windowHeight="9600"/>
  </bookViews>
  <sheets>
    <sheet name="Corona-Betroffenh." sheetId="5" r:id="rId1"/>
    <sheet name="Bankenspiegel" sheetId="6" r:id="rId2"/>
    <sheet name="Liquiditätsplan" sheetId="1" r:id="rId3"/>
    <sheet name="Steuerdaten" sheetId="3" state="veryHidden" r:id="rId4"/>
  </sheets>
  <definedNames>
    <definedName name="Auswirkungen">Steuerdaten!$C$2:$C$6</definedName>
    <definedName name="_xlnm.Print_Area" localSheetId="1">Bankenspiegel!$B$1:$Q$50</definedName>
    <definedName name="_xlnm.Print_Area" localSheetId="0">'Corona-Betroffenh.'!$A$1:$N$74</definedName>
    <definedName name="_xlnm.Print_Area" localSheetId="2">Liquiditätsplan!$A$1:$O$44</definedName>
    <definedName name="_xlnm.Print_Area" localSheetId="3">Steuerdaten!$A$1:$G$30</definedName>
    <definedName name="gering_mittel">Steuerdaten!$G$11:$G$15</definedName>
    <definedName name="Instr_öff_Hand">Steuerdaten!$G$2:$G$6</definedName>
    <definedName name="JA_EÜ">Steuerdaten!$G$19:$G$21</definedName>
    <definedName name="ja_nein">Steuerdaten!$A$2:$A$4</definedName>
    <definedName name="Lagerhaltung">Steuerdaten!$C$19:$C$22</definedName>
    <definedName name="Liquiditätsplanung">Steuerdaten!$E$19:$E$22</definedName>
    <definedName name="Liquiditätssituation">Steuerdaten!$E$11:$E$15</definedName>
    <definedName name="Materialeinkauf">Steuerdaten!$C$27:$C$30</definedName>
    <definedName name="Notfallplan">Steuerdaten!$E$27:$E$30</definedName>
    <definedName name="Produktabsatz">Steuerdaten!$E$2:$E$5</definedName>
    <definedName name="Produktbeschaffung">Steuerdaten!$C$11:$C$14</definedName>
  </definedNames>
  <calcPr calcId="162913"/>
</workbook>
</file>

<file path=xl/calcChain.xml><?xml version="1.0" encoding="utf-8"?>
<calcChain xmlns="http://schemas.openxmlformats.org/spreadsheetml/2006/main">
  <c r="H14" i="6" l="1"/>
  <c r="I14" i="6"/>
  <c r="H15" i="6"/>
  <c r="I15" i="6"/>
  <c r="H16" i="6"/>
  <c r="I16" i="6"/>
  <c r="H17" i="6"/>
  <c r="I17" i="6"/>
  <c r="H27" i="6"/>
  <c r="I27" i="6" s="1"/>
  <c r="H28" i="6"/>
  <c r="I28" i="6" s="1"/>
  <c r="H29" i="6"/>
  <c r="I29" i="6"/>
  <c r="H30" i="6"/>
  <c r="I30" i="6"/>
  <c r="E37" i="6"/>
  <c r="I1" i="6" l="1"/>
  <c r="C1" i="6"/>
  <c r="G1" i="1"/>
  <c r="B1" i="1"/>
  <c r="B40" i="1" l="1"/>
  <c r="B39" i="1"/>
  <c r="M46" i="6"/>
  <c r="L46" i="6"/>
  <c r="K46" i="6"/>
  <c r="J46" i="6"/>
  <c r="I46" i="6"/>
  <c r="H46" i="6"/>
  <c r="M43" i="6"/>
  <c r="L43" i="6"/>
  <c r="K43" i="6"/>
  <c r="J43" i="6"/>
  <c r="I43" i="6"/>
  <c r="H43" i="6"/>
  <c r="G37" i="6"/>
  <c r="H34" i="6"/>
  <c r="I34" i="6" s="1"/>
  <c r="H33" i="6"/>
  <c r="I33" i="6" s="1"/>
  <c r="H32" i="6"/>
  <c r="H31" i="6"/>
  <c r="I31" i="6" s="1"/>
  <c r="H26" i="6"/>
  <c r="I26" i="6" s="1"/>
  <c r="H25" i="6"/>
  <c r="I25" i="6" s="1"/>
  <c r="H20" i="6"/>
  <c r="I20" i="6" s="1"/>
  <c r="H19" i="6"/>
  <c r="I19" i="6" s="1"/>
  <c r="H18" i="6"/>
  <c r="I18" i="6" s="1"/>
  <c r="H13" i="6"/>
  <c r="H12" i="6"/>
  <c r="I12" i="6" s="1"/>
  <c r="H11" i="6"/>
  <c r="I11" i="6" s="1"/>
  <c r="H35" i="6" l="1"/>
  <c r="H21" i="6"/>
  <c r="I13" i="6"/>
  <c r="I21" i="6" s="1"/>
  <c r="I32" i="6"/>
  <c r="I35" i="6" s="1"/>
  <c r="O33" i="1"/>
  <c r="N20" i="1" l="1"/>
  <c r="M20" i="1"/>
  <c r="K20" i="1"/>
  <c r="H20" i="1"/>
  <c r="F20" i="1"/>
  <c r="D20" i="1"/>
  <c r="C20" i="1"/>
  <c r="L20" i="1"/>
  <c r="J20" i="1"/>
  <c r="I20" i="1"/>
  <c r="G20" i="1"/>
  <c r="E20" i="1"/>
  <c r="N22" i="1"/>
  <c r="M22" i="1"/>
  <c r="L22" i="1"/>
  <c r="K22" i="1"/>
  <c r="J22" i="1"/>
  <c r="I22" i="1"/>
  <c r="H22" i="1"/>
  <c r="C22" i="1"/>
  <c r="G22" i="1"/>
  <c r="F22" i="1"/>
  <c r="E22" i="1"/>
  <c r="D22" i="1"/>
  <c r="I21" i="1"/>
  <c r="H21" i="1"/>
  <c r="G21" i="1"/>
  <c r="F21" i="1"/>
  <c r="E21" i="1"/>
  <c r="D21" i="1"/>
  <c r="C21" i="1"/>
  <c r="N21" i="1"/>
  <c r="M21" i="1"/>
  <c r="L21" i="1"/>
  <c r="K21" i="1"/>
  <c r="J21" i="1"/>
  <c r="N19" i="1"/>
  <c r="M19" i="1"/>
  <c r="L19" i="1"/>
  <c r="K19" i="1"/>
  <c r="J19" i="1"/>
  <c r="I19" i="1"/>
  <c r="H19" i="1"/>
  <c r="F19" i="1"/>
  <c r="E19" i="1"/>
  <c r="D19" i="1"/>
  <c r="C19" i="1"/>
  <c r="G19" i="1"/>
  <c r="H37" i="6"/>
  <c r="I37" i="6"/>
  <c r="H39" i="6"/>
  <c r="H41" i="6"/>
  <c r="B41" i="1"/>
  <c r="N40" i="1"/>
  <c r="M40" i="1"/>
  <c r="L40" i="1"/>
  <c r="K40" i="1"/>
  <c r="J40" i="1"/>
  <c r="I40" i="1"/>
  <c r="H40" i="1"/>
  <c r="G40" i="1"/>
  <c r="F40" i="1"/>
  <c r="E40" i="1"/>
  <c r="D40" i="1"/>
  <c r="C40" i="1"/>
  <c r="O34" i="1"/>
  <c r="N32" i="1"/>
  <c r="M32" i="1"/>
  <c r="L32" i="1"/>
  <c r="K32" i="1"/>
  <c r="J32" i="1"/>
  <c r="I32" i="1"/>
  <c r="H32" i="1"/>
  <c r="G32" i="1"/>
  <c r="F32" i="1"/>
  <c r="E32" i="1"/>
  <c r="D32" i="1"/>
  <c r="C32" i="1"/>
  <c r="N31" i="1"/>
  <c r="M31" i="1"/>
  <c r="L31" i="1"/>
  <c r="K31" i="1"/>
  <c r="J31" i="1"/>
  <c r="I31" i="1"/>
  <c r="H31" i="1"/>
  <c r="G31" i="1"/>
  <c r="F31" i="1"/>
  <c r="E31" i="1"/>
  <c r="D31" i="1"/>
  <c r="C31" i="1"/>
  <c r="N28" i="1"/>
  <c r="M28" i="1"/>
  <c r="L28" i="1"/>
  <c r="K28" i="1"/>
  <c r="J28" i="1"/>
  <c r="I28" i="1"/>
  <c r="H28" i="1"/>
  <c r="G28" i="1"/>
  <c r="F28" i="1"/>
  <c r="E28" i="1"/>
  <c r="D28" i="1"/>
  <c r="C28" i="1"/>
  <c r="N27" i="1"/>
  <c r="M27" i="1"/>
  <c r="L27" i="1"/>
  <c r="K27" i="1"/>
  <c r="J27" i="1"/>
  <c r="I27" i="1"/>
  <c r="H27" i="1"/>
  <c r="G27" i="1"/>
  <c r="F27" i="1"/>
  <c r="E27" i="1"/>
  <c r="D27" i="1"/>
  <c r="C27" i="1"/>
  <c r="N26" i="1"/>
  <c r="M26" i="1"/>
  <c r="L26" i="1"/>
  <c r="K26" i="1"/>
  <c r="J26" i="1"/>
  <c r="I26" i="1"/>
  <c r="H26" i="1"/>
  <c r="G26" i="1"/>
  <c r="F26" i="1"/>
  <c r="E26" i="1"/>
  <c r="D26" i="1"/>
  <c r="C26" i="1"/>
  <c r="N23" i="1"/>
  <c r="M23" i="1"/>
  <c r="L23" i="1"/>
  <c r="K23" i="1"/>
  <c r="J23" i="1"/>
  <c r="I23" i="1"/>
  <c r="H23" i="1"/>
  <c r="G23" i="1"/>
  <c r="F23" i="1"/>
  <c r="E23" i="1"/>
  <c r="D23" i="1"/>
  <c r="C23" i="1"/>
  <c r="N16" i="1"/>
  <c r="M16" i="1"/>
  <c r="L16" i="1"/>
  <c r="K16" i="1"/>
  <c r="J16" i="1"/>
  <c r="I16" i="1"/>
  <c r="H16" i="1"/>
  <c r="G16" i="1"/>
  <c r="F16" i="1"/>
  <c r="E16" i="1"/>
  <c r="D16" i="1"/>
  <c r="C16" i="1"/>
  <c r="N15" i="1"/>
  <c r="M15" i="1"/>
  <c r="L15" i="1"/>
  <c r="K15" i="1"/>
  <c r="J15" i="1"/>
  <c r="I15" i="1"/>
  <c r="H15" i="1"/>
  <c r="G15" i="1"/>
  <c r="F15" i="1"/>
  <c r="E15" i="1"/>
  <c r="D15" i="1"/>
  <c r="C15" i="1"/>
  <c r="N14" i="1"/>
  <c r="M14" i="1"/>
  <c r="L14" i="1"/>
  <c r="K14" i="1"/>
  <c r="J14" i="1"/>
  <c r="I14" i="1"/>
  <c r="H14" i="1"/>
  <c r="G14" i="1"/>
  <c r="F14" i="1"/>
  <c r="E14" i="1"/>
  <c r="D14" i="1"/>
  <c r="C14" i="1"/>
  <c r="N8" i="1"/>
  <c r="N10" i="1" s="1"/>
  <c r="M8" i="1"/>
  <c r="M10" i="1" s="1"/>
  <c r="L8" i="1"/>
  <c r="L10" i="1" s="1"/>
  <c r="K8" i="1"/>
  <c r="K10" i="1" s="1"/>
  <c r="J8" i="1"/>
  <c r="J10" i="1" s="1"/>
  <c r="I8" i="1"/>
  <c r="I10" i="1" s="1"/>
  <c r="H8" i="1"/>
  <c r="H10" i="1" s="1"/>
  <c r="G8" i="1"/>
  <c r="G10" i="1" s="1"/>
  <c r="F8" i="1"/>
  <c r="F10" i="1" s="1"/>
  <c r="E8" i="1"/>
  <c r="E10" i="1" s="1"/>
  <c r="D8" i="1"/>
  <c r="D10" i="1" s="1"/>
  <c r="C8" i="1"/>
  <c r="C10" i="1" s="1"/>
  <c r="I29" i="1" l="1"/>
  <c r="G29" i="1"/>
  <c r="H29" i="1"/>
  <c r="D29" i="1"/>
  <c r="C29" i="1"/>
  <c r="E29" i="1"/>
  <c r="J29" i="1"/>
  <c r="I41" i="6"/>
  <c r="I39" i="6"/>
  <c r="K29" i="1"/>
  <c r="L29" i="1"/>
  <c r="O28" i="1"/>
  <c r="O31" i="1"/>
  <c r="N29" i="1"/>
  <c r="O27" i="1"/>
  <c r="O32" i="1"/>
  <c r="M29" i="1"/>
  <c r="F29" i="1"/>
  <c r="O10" i="1"/>
  <c r="O26" i="1"/>
  <c r="O29" i="1" l="1"/>
  <c r="J24" i="1"/>
  <c r="J30" i="1" s="1"/>
  <c r="J36" i="1" s="1"/>
  <c r="C24" i="1"/>
  <c r="C30" i="1" s="1"/>
  <c r="C36" i="1" s="1"/>
  <c r="D24" i="1" l="1"/>
  <c r="D30" i="1" s="1"/>
  <c r="D36" i="1" s="1"/>
  <c r="E24" i="1"/>
  <c r="E30" i="1" s="1"/>
  <c r="E36" i="1" s="1"/>
  <c r="H24" i="1"/>
  <c r="H30" i="1" s="1"/>
  <c r="H36" i="1" s="1"/>
  <c r="L24" i="1"/>
  <c r="L30" i="1" s="1"/>
  <c r="L36" i="1" s="1"/>
  <c r="I24" i="1"/>
  <c r="I30" i="1" s="1"/>
  <c r="I36" i="1" s="1"/>
  <c r="N24" i="1"/>
  <c r="N30" i="1" s="1"/>
  <c r="N36" i="1" s="1"/>
  <c r="M24" i="1"/>
  <c r="M30" i="1" s="1"/>
  <c r="M36" i="1" s="1"/>
  <c r="G24" i="1"/>
  <c r="G30" i="1" s="1"/>
  <c r="G36" i="1" s="1"/>
  <c r="F24" i="1"/>
  <c r="F30" i="1" s="1"/>
  <c r="K24" i="1"/>
  <c r="K30" i="1" s="1"/>
  <c r="K36" i="1" s="1"/>
  <c r="F36" i="1" l="1"/>
  <c r="O36" i="1" s="1"/>
  <c r="O30" i="1"/>
  <c r="O24" i="1"/>
  <c r="C39" i="1" l="1"/>
  <c r="H44" i="6" s="1"/>
  <c r="C41" i="1" l="1"/>
  <c r="D39" i="1"/>
  <c r="I44" i="6" s="1"/>
  <c r="D41" i="1" l="1"/>
  <c r="E39" i="1"/>
  <c r="J44" i="6" s="1"/>
  <c r="E41" i="1" l="1"/>
  <c r="F39" i="1"/>
  <c r="K44" i="6" s="1"/>
  <c r="F41" i="1" l="1"/>
  <c r="G39" i="1"/>
  <c r="L44" i="6" s="1"/>
  <c r="G41" i="1" l="1"/>
  <c r="H39" i="1"/>
  <c r="M44" i="6" s="1"/>
  <c r="I39" i="1" l="1"/>
  <c r="H47" i="6" s="1"/>
  <c r="H41" i="1"/>
  <c r="I41" i="1" l="1"/>
  <c r="J39" i="1"/>
  <c r="I47" i="6" s="1"/>
  <c r="K39" i="1" l="1"/>
  <c r="J47" i="6" s="1"/>
  <c r="J41" i="1"/>
  <c r="L39" i="1" l="1"/>
  <c r="K47" i="6" s="1"/>
  <c r="K41" i="1"/>
  <c r="M39" i="1" l="1"/>
  <c r="L47" i="6" s="1"/>
  <c r="L41" i="1"/>
  <c r="N39" i="1" l="1"/>
  <c r="M47" i="6" s="1"/>
  <c r="M41" i="1"/>
  <c r="N41" i="1" l="1"/>
  <c r="O43" i="1" s="1"/>
</calcChain>
</file>

<file path=xl/comments1.xml><?xml version="1.0" encoding="utf-8"?>
<comments xmlns="http://schemas.openxmlformats.org/spreadsheetml/2006/main">
  <authors>
    <author>Wieser Axel</author>
  </authors>
  <commentList>
    <comment ref="G44" authorId="0" shapeId="0">
      <text>
        <r>
          <rPr>
            <sz val="9"/>
            <color indexed="81"/>
            <rFont val="Segoe UI"/>
            <family val="2"/>
          </rPr>
          <t xml:space="preserve">Eingabe 
Ist-Zinssatz
</t>
        </r>
      </text>
    </comment>
    <comment ref="G45" authorId="0" shapeId="0">
      <text>
        <r>
          <rPr>
            <sz val="9"/>
            <color indexed="81"/>
            <rFont val="Segoe UI"/>
            <family val="2"/>
          </rPr>
          <t xml:space="preserve">Eingabe 
Ist-Zinssatz
</t>
        </r>
      </text>
    </comment>
    <comment ref="G46" authorId="0" shapeId="0">
      <text>
        <r>
          <rPr>
            <sz val="9"/>
            <color indexed="81"/>
            <rFont val="Segoe UI"/>
            <family val="2"/>
          </rPr>
          <t xml:space="preserve">Eingabe 
Ist-Zinssatz
</t>
        </r>
      </text>
    </comment>
    <comment ref="G47" authorId="0" shapeId="0">
      <text>
        <r>
          <rPr>
            <sz val="9"/>
            <color indexed="81"/>
            <rFont val="Segoe UI"/>
            <family val="2"/>
          </rPr>
          <t xml:space="preserve">Eingabe 
Ist-Zinssatz
</t>
        </r>
      </text>
    </comment>
    <comment ref="G48" authorId="0" shapeId="0">
      <text>
        <r>
          <rPr>
            <sz val="9"/>
            <color indexed="81"/>
            <rFont val="Segoe UI"/>
            <family val="2"/>
          </rPr>
          <t xml:space="preserve">Eingabe 
Ist-Zinssatz
</t>
        </r>
      </text>
    </comment>
  </commentList>
</comments>
</file>

<file path=xl/comments2.xml><?xml version="1.0" encoding="utf-8"?>
<comments xmlns="http://schemas.openxmlformats.org/spreadsheetml/2006/main">
  <authors>
    <author>Wieser Axel</author>
  </authors>
  <commentList>
    <comment ref="B8"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Über den prozentualen Verlauf wird auch (vereinfacht) die Debitorenlaufzeit (abgebildet. </t>
        </r>
      </text>
    </comment>
    <comment ref="A9" authorId="0" shapeId="0">
      <text>
        <r>
          <rPr>
            <b/>
            <sz val="9"/>
            <color indexed="81"/>
            <rFont val="Segoe UI"/>
            <family val="2"/>
          </rPr>
          <t>Abschätzung des Umsatzverlaufs. 
Überlegungen: 
- Gibt es saisonale Schwankungen?
- Können Umsätze aufgeholt werden, 
  (Nachholeffekte)?</t>
        </r>
        <r>
          <rPr>
            <sz val="9"/>
            <color indexed="81"/>
            <rFont val="Segoe UI"/>
            <family val="2"/>
          </rPr>
          <t xml:space="preserve">
</t>
        </r>
      </text>
    </comment>
    <comment ref="A13" authorId="0" shapeId="0">
      <text>
        <r>
          <rPr>
            <b/>
            <sz val="9"/>
            <color indexed="81"/>
            <rFont val="Segoe UI"/>
            <family val="2"/>
          </rPr>
          <t>Liquiditätsplan:</t>
        </r>
        <r>
          <rPr>
            <sz val="9"/>
            <color indexed="81"/>
            <rFont val="Segoe UI"/>
            <family val="2"/>
          </rPr>
          <t xml:space="preserve">
Fixkosten: lineare Verteilung auf die Monate</t>
        </r>
      </text>
    </comment>
    <comment ref="A14" authorId="0" shapeId="0">
      <text>
        <r>
          <rPr>
            <b/>
            <sz val="9"/>
            <color indexed="81"/>
            <rFont val="Segoe UI"/>
            <family val="2"/>
          </rPr>
          <t>Liquiditätsplanung:</t>
        </r>
        <r>
          <rPr>
            <sz val="9"/>
            <color indexed="81"/>
            <rFont val="Segoe UI"/>
            <family val="2"/>
          </rPr>
          <t xml:space="preserve">
ohne Aushilfen, Leiharbeiter und Kurzarbeitergeld</t>
        </r>
      </text>
    </comment>
    <comment ref="A17" authorId="0" shapeId="0">
      <text>
        <r>
          <rPr>
            <b/>
            <sz val="9"/>
            <color indexed="81"/>
            <rFont val="Segoe UI"/>
            <family val="2"/>
          </rPr>
          <t>Liquiditätstool:</t>
        </r>
        <r>
          <rPr>
            <sz val="9"/>
            <color indexed="81"/>
            <rFont val="Segoe UI"/>
            <family val="2"/>
          </rPr>
          <t xml:space="preserve">
siehe Bankenspiegel
(Datenübernahme von dort)
Bei vierteljährlicher Ratenzahlung (z.B. KFW-Darlehen)  ist zur "Peak-Berechnung" zu berücksichtigen, diese ggfs.auch im entsprechenden Monat anzupassen/zu korrigieren
</t>
        </r>
      </text>
    </comment>
    <comment ref="A18"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19" authorId="0" shapeId="0">
      <text>
        <r>
          <rPr>
            <sz val="9"/>
            <color indexed="81"/>
            <rFont val="Segoe UI"/>
            <family val="2"/>
          </rPr>
          <t>Datenübernahme aus Bankenspiegel</t>
        </r>
      </text>
    </comment>
    <comment ref="A20" authorId="0" shapeId="0">
      <text>
        <r>
          <rPr>
            <sz val="9"/>
            <color indexed="81"/>
            <rFont val="Segoe UI"/>
            <family val="2"/>
          </rPr>
          <t>Datenübernahme aus Bankenspiegel</t>
        </r>
      </text>
    </comment>
    <comment ref="A21" authorId="0" shapeId="0">
      <text>
        <r>
          <rPr>
            <sz val="9"/>
            <color indexed="81"/>
            <rFont val="Segoe UI"/>
            <family val="2"/>
          </rPr>
          <t>Datenübernahme aus Bankenspiegel</t>
        </r>
      </text>
    </comment>
    <comment ref="A22" authorId="0" shapeId="0">
      <text>
        <r>
          <rPr>
            <sz val="9"/>
            <color indexed="81"/>
            <rFont val="Segoe UI"/>
            <family val="2"/>
          </rPr>
          <t>Datenübernahme aus Bankenspiegel</t>
        </r>
      </text>
    </comment>
    <comment ref="A25" authorId="0" shapeId="0">
      <text>
        <r>
          <rPr>
            <b/>
            <sz val="9"/>
            <color indexed="81"/>
            <rFont val="Segoe UI"/>
            <family val="2"/>
          </rPr>
          <t>Liquiditätsplanung:
Werte in Abhängigkeit von der Prognose (Zeile 9)</t>
        </r>
      </text>
    </comment>
    <comment ref="A26" authorId="0" shapeId="0">
      <text>
        <r>
          <rPr>
            <b/>
            <sz val="9"/>
            <color indexed="81"/>
            <rFont val="Segoe UI"/>
            <family val="2"/>
          </rPr>
          <t xml:space="preserve">Liquiditätsplanung:
Fragestellungen:
</t>
        </r>
        <r>
          <rPr>
            <sz val="9"/>
            <color indexed="81"/>
            <rFont val="Segoe UI"/>
            <family val="2"/>
          </rPr>
          <t xml:space="preserve">- Lagerbestand 
   verderblich? 
- Anlaufkosten 
   s. Zeile 34?
</t>
        </r>
      </text>
    </comment>
    <comment ref="B26" authorId="0" shapeId="0">
      <text>
        <r>
          <rPr>
            <b/>
            <sz val="9"/>
            <color indexed="81"/>
            <rFont val="Segoe UI"/>
            <family val="2"/>
          </rPr>
          <t>Liquiditätsplanung:</t>
        </r>
        <r>
          <rPr>
            <sz val="9"/>
            <color indexed="81"/>
            <rFont val="Segoe UI"/>
            <family val="2"/>
          </rPr>
          <t xml:space="preserve">
Normalwert, z.B. in % vom Normalumsatz oder Erfahrungswerte, Bilanz oder BWA (Jahreswert)
</t>
        </r>
      </text>
    </comment>
    <comment ref="A31" authorId="0" shapeId="0">
      <text>
        <r>
          <rPr>
            <b/>
            <sz val="9"/>
            <color indexed="81"/>
            <rFont val="Segoe UI"/>
            <family val="2"/>
          </rPr>
          <t>Liquiditätsplanung:</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4"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5" authorId="0" shapeId="0">
      <text>
        <r>
          <rPr>
            <sz val="9"/>
            <color indexed="81"/>
            <rFont val="Segoe UI"/>
            <family val="2"/>
          </rPr>
          <t>eingesparte Personalkosten, Kurzarbeitergeld, sonstige Einsparungen</t>
        </r>
      </text>
    </comment>
  </commentList>
</comments>
</file>

<file path=xl/sharedStrings.xml><?xml version="1.0" encoding="utf-8"?>
<sst xmlns="http://schemas.openxmlformats.org/spreadsheetml/2006/main" count="250" uniqueCount="200">
  <si>
    <t>Kunden/Kontonummer:</t>
  </si>
  <si>
    <t>Frage</t>
  </si>
  <si>
    <t>Einschätzung</t>
  </si>
  <si>
    <t>Bemerkungen/Hinweise</t>
  </si>
  <si>
    <t>keine materiellen Auswirkungen</t>
  </si>
  <si>
    <t>weiterhin problemlos</t>
  </si>
  <si>
    <t>Lagerbestand verderbliche Ware</t>
  </si>
  <si>
    <t>schnell/unmittelbar</t>
  </si>
  <si>
    <t>bereits Störungen</t>
  </si>
  <si>
    <t>Nein</t>
  </si>
  <si>
    <t>Ja, aber veraltet</t>
  </si>
  <si>
    <t>Ja, operatives Handeln ist im Krisenfall gewährleistet</t>
  </si>
  <si>
    <t>Nein, nicht möglich und/oder nicht sinnvoll</t>
  </si>
  <si>
    <t>Ja/nein</t>
  </si>
  <si>
    <t>ja</t>
  </si>
  <si>
    <t>nein</t>
  </si>
  <si>
    <t>&lt;&lt;bitte auswählen&gt;&gt;</t>
  </si>
  <si>
    <t>Auswirkungen</t>
  </si>
  <si>
    <t>bereits jetzt erwartet</t>
  </si>
  <si>
    <t>erst bei länger andauernder Krise</t>
  </si>
  <si>
    <t>unbekannt</t>
  </si>
  <si>
    <t>Produktbeschaffung</t>
  </si>
  <si>
    <t>bereits Engpässe</t>
  </si>
  <si>
    <t>weiterhin porblemlos</t>
  </si>
  <si>
    <t>signifikante Beschaffungsstörung</t>
  </si>
  <si>
    <t>Lagerhaltung</t>
  </si>
  <si>
    <t>keine Auswirkungen</t>
  </si>
  <si>
    <t>Lagerbestand wird erhöht</t>
  </si>
  <si>
    <t>Materialeinkauf</t>
  </si>
  <si>
    <t>mit zeitlicher Verzögerung</t>
  </si>
  <si>
    <t>deutlich verzögert</t>
  </si>
  <si>
    <t>Produktabsatz</t>
  </si>
  <si>
    <t>signifikante Absatzstörungen</t>
  </si>
  <si>
    <t>Liquiditätssituation</t>
  </si>
  <si>
    <t>Engpässe absehbar, Refinanzierung fraglich</t>
  </si>
  <si>
    <t>noch keine Aussage möglich</t>
  </si>
  <si>
    <t>temporärer Engpass absehbar, Refinanzierung wahrscheinlich</t>
  </si>
  <si>
    <t>Liquiditätsplanung</t>
  </si>
  <si>
    <t>Ja, auf Basis Umsatzprognose</t>
  </si>
  <si>
    <t>Notfallplan</t>
  </si>
  <si>
    <t>Nein, Geschäftsbetrieb müsste temporär eingestellt werden</t>
  </si>
  <si>
    <t>keine eindeutige Schätzung</t>
  </si>
  <si>
    <t>Instumente öffentliche Hand</t>
  </si>
  <si>
    <t>Ja, kann ich (teilweise) nutzen</t>
  </si>
  <si>
    <t>Ja, bereits (teilweise) beantragt</t>
  </si>
  <si>
    <t>unbekannt bzw. in Prüfung</t>
  </si>
  <si>
    <t>Kunde:</t>
  </si>
  <si>
    <t>= Eingabefelder (soweit relevant)</t>
  </si>
  <si>
    <t>Hinweise / Ergänzungen</t>
  </si>
  <si>
    <t>I. Umsatzplanung</t>
  </si>
  <si>
    <t>Jahreswerte</t>
  </si>
  <si>
    <t>Monat 1</t>
  </si>
  <si>
    <t>Monat 2</t>
  </si>
  <si>
    <t>Monat 3</t>
  </si>
  <si>
    <t>Monat 4</t>
  </si>
  <si>
    <t>Monat 5</t>
  </si>
  <si>
    <t>Monat 6</t>
  </si>
  <si>
    <t>Monat 7</t>
  </si>
  <si>
    <t>Monat 8</t>
  </si>
  <si>
    <t>Monat 9</t>
  </si>
  <si>
    <t>Monat 10</t>
  </si>
  <si>
    <t>Monat 11</t>
  </si>
  <si>
    <t>Monat 12</t>
  </si>
  <si>
    <t>Prognose 1 Jahr</t>
  </si>
  <si>
    <t>(p.a.)</t>
  </si>
  <si>
    <t>Einnahmen/Umsätze "Normalverlauf"</t>
  </si>
  <si>
    <t>Eingabe des Jahresumsatzes im Normalbetrieb (z.B. aus G+V, BWA, Planung)</t>
  </si>
  <si>
    <t>Prognose Entwicklung (%)</t>
  </si>
  <si>
    <t>Planung des voraussichtlichen Geschäftsverlaufs in der Krise (100 %=Normalverlauf)</t>
  </si>
  <si>
    <t>Umsatzerwartung / 
Planeinnahmen</t>
  </si>
  <si>
    <t>II. Kostenplanung</t>
  </si>
  <si>
    <t>Fixkosten</t>
  </si>
  <si>
    <t>Personalkosten</t>
  </si>
  <si>
    <t>Erfassung der Personalkosten, ohne Aushilfen, Leiharbeiter und Kurzarbeitergeld</t>
  </si>
  <si>
    <t>Miete</t>
  </si>
  <si>
    <t>Erfassung der Mietzahlungen (Jahreswert)</t>
  </si>
  <si>
    <t>sonstige Fixkosten</t>
  </si>
  <si>
    <t>Erfassung weiterer Fixkosten (Jahreswerte)</t>
  </si>
  <si>
    <t>Kapitaldienst</t>
  </si>
  <si>
    <t>KK-Zinsaufwand</t>
  </si>
  <si>
    <t>manuelle Eingabe</t>
  </si>
  <si>
    <t>Summe Fixkosten</t>
  </si>
  <si>
    <t>Variable Kosten</t>
  </si>
  <si>
    <t>In Abhängigkeit von der Umsatzentwicklung (manuelle Änderungen sind möglich (Formeln werden dabei überschrieben)</t>
  </si>
  <si>
    <t>Materialeinsatz</t>
  </si>
  <si>
    <t>Erfassung des Materialaufwands (im normalen Geschäftsverlauf, z.B. aus Bilanz, betriebswirtschaftliche Auswertung)</t>
  </si>
  <si>
    <t>Fremdleistungen</t>
  </si>
  <si>
    <t>Erfassung weiterer variabler Kosten (Jahreswerte)</t>
  </si>
  <si>
    <t>sonstige variable Kosten</t>
  </si>
  <si>
    <t>Summe variable Kosten</t>
  </si>
  <si>
    <t>mögliche Privateinlagen (+) / -Entnahmen (-)</t>
  </si>
  <si>
    <t>Entnahmen: sollten nur die dringend notwendigen Aufwändungen enthalten, die zur Bedienung aller privaten Verbindlichkeiten und der Bestreitung des Lebensunterhalts erforderlich sind!</t>
  </si>
  <si>
    <t>Steuerzahlungen (-) / Erstattungen (+)</t>
  </si>
  <si>
    <t>Anlaufkosten für Normalbetrieb (-)</t>
  </si>
  <si>
    <t>Aufwendungen für den Hochlauf in den Normalbetrieb; z.B. Wareneinkauf</t>
  </si>
  <si>
    <t>Sonstiges (+) (-)</t>
  </si>
  <si>
    <t>Feld für weitere Kosten oder Einnahmen</t>
  </si>
  <si>
    <t>Überschuss / Unterdeckung</t>
  </si>
  <si>
    <t>Aktuell:</t>
  </si>
  <si>
    <t>Saldo KK-Konto</t>
  </si>
  <si>
    <t>aktueller Kontostand</t>
  </si>
  <si>
    <t>KK-Kreditlinie</t>
  </si>
  <si>
    <t>aktuelle Kreditlinie (KK-Kredit, Dispositionskredit)</t>
  </si>
  <si>
    <t>verfügbare Liquidät</t>
  </si>
  <si>
    <t>Höchster Liquiditätsbedarf</t>
  </si>
  <si>
    <t>Zins-Tilgungsrechner (Ermittlung Zins- und Tilgungsanteile)</t>
  </si>
  <si>
    <t xml:space="preserve">Darlehen Nr. </t>
  </si>
  <si>
    <t>Zinssatz</t>
  </si>
  <si>
    <t>Zinsanteil</t>
  </si>
  <si>
    <t>Tilgungsanteil</t>
  </si>
  <si>
    <t>Eingabe der Darlehensnummer, aktuelle Restschuld, Zinssatz sowie der mtl. Rate</t>
  </si>
  <si>
    <t>Summe</t>
  </si>
  <si>
    <t>Darlehen Nr.</t>
  </si>
  <si>
    <t>III. Kapitaldienst Gesamt</t>
  </si>
  <si>
    <t>Gesamtdarlehen</t>
  </si>
  <si>
    <t>mtl. Raten</t>
  </si>
  <si>
    <t>p.a.</t>
  </si>
  <si>
    <t>Zinsdurchschnitt</t>
  </si>
  <si>
    <t>Tilgungssatz</t>
  </si>
  <si>
    <t>Kontonummer</t>
  </si>
  <si>
    <t>I. Naspa-Darlehen</t>
  </si>
  <si>
    <t>= Rechenfelder (gesperrte Zellen)</t>
  </si>
  <si>
    <t>Zinsen (Naspa-Darlehen)</t>
  </si>
  <si>
    <t>Tilgung (Naspa-Darlehen)</t>
  </si>
  <si>
    <t>Zinsen (Drittbanken)</t>
  </si>
  <si>
    <t>Tilgung (Drittbanken)</t>
  </si>
  <si>
    <t>III. Liquidität</t>
  </si>
  <si>
    <t>Ratenzahlung</t>
  </si>
  <si>
    <t>monatlich</t>
  </si>
  <si>
    <t>quartalsweise</t>
  </si>
  <si>
    <t>halbjährlich</t>
  </si>
  <si>
    <t>jährlich</t>
  </si>
  <si>
    <t>2. Erwartete Veränderungen bei</t>
  </si>
  <si>
    <t>2.1 Umsatz</t>
  </si>
  <si>
    <t>2.2 Debitorenlaufzeiten</t>
  </si>
  <si>
    <t>2.3 Lagerbeständen</t>
  </si>
  <si>
    <t>2.5 An- und Vorauszahlungen</t>
  </si>
  <si>
    <t>gering_mittel</t>
  </si>
  <si>
    <t>gering</t>
  </si>
  <si>
    <t>mittel</t>
  </si>
  <si>
    <t>hoch</t>
  </si>
  <si>
    <t>sehr hoch</t>
  </si>
  <si>
    <t>Summe Kosten [fix und variabel]</t>
  </si>
  <si>
    <t>Einsparungsmaßnahmen (+)</t>
  </si>
  <si>
    <t>Einzureichende Unterlagen</t>
  </si>
  <si>
    <t xml:space="preserve">Kurze schriftliche Beschreibung der Auswirkungen der Pandemie auf Ihr Unternehmen </t>
  </si>
  <si>
    <t>Ermittlung des Kreditbedarfs anhand einer Maßnahmen- und Liquiditätsplanung für die nächsten 12 Monate &amp; ein Vorschlag für den Eigenbeitrag des Gesellschafters</t>
  </si>
  <si>
    <t>JA_EÜ</t>
  </si>
  <si>
    <t>Jahresabschluss</t>
  </si>
  <si>
    <t>Einnahmen-Überschuss-Rechnung</t>
  </si>
  <si>
    <t>Unterlage aus 2018:</t>
  </si>
  <si>
    <t>Selbstauskunft</t>
  </si>
  <si>
    <t>II. Fremddarlehen inkl. Leasing 
     und Mietkauf</t>
  </si>
  <si>
    <t>IV. Kontokorrentkonten</t>
  </si>
  <si>
    <t>Sonstiges (z.B. Factoring)</t>
  </si>
  <si>
    <t>Vorschlag für Eigenbeitrag des Gesellschafters:</t>
  </si>
  <si>
    <t>Eingaben/Erfassung über Tabellenblatt Bankenspiegel - Achtung: manuelle Änderung bei von monatlich abweichenden Zahlungsterminen (z.B. quartalsweise) erforderlich!</t>
  </si>
  <si>
    <t>Zinsaufwand je Monat</t>
  </si>
  <si>
    <r>
      <t xml:space="preserve">Bankenspiegel (Angaben in </t>
    </r>
    <r>
      <rPr>
        <b/>
        <u/>
        <sz val="12"/>
        <color rgb="FFFF0000"/>
        <rFont val="Arial"/>
        <family val="2"/>
      </rPr>
      <t>Euro)</t>
    </r>
  </si>
  <si>
    <t>Kreditlinie in €</t>
  </si>
  <si>
    <t>Saldo in €</t>
  </si>
  <si>
    <t>aktuelle Restschuld in €</t>
  </si>
  <si>
    <t>mtl. Rate in €</t>
  </si>
  <si>
    <t>Erfassung sonstiger Finanzierungskosten (z.B. Factoring)</t>
  </si>
  <si>
    <r>
      <t xml:space="preserve">Überschlägige Liquiditätsplanung (Angaben in </t>
    </r>
    <r>
      <rPr>
        <b/>
        <u/>
        <sz val="12"/>
        <color rgb="FFFF0000"/>
        <rFont val="Arial"/>
        <family val="2"/>
      </rPr>
      <t>Euro)</t>
    </r>
  </si>
  <si>
    <r>
      <rPr>
        <b/>
        <sz val="8"/>
        <color rgb="FFFF0000"/>
        <rFont val="Arial"/>
        <family val="2"/>
      </rPr>
      <t>Disclaimer / Warnhinweise: _x000D_</t>
    </r>
    <r>
      <rPr>
        <sz val="8"/>
        <rFont val="Arial"/>
        <family val="2"/>
      </rPr>
      <t xml:space="preserve">
_x000D_Bei den Ergebnissen der Liquiditätsplanung  handelt es sich um eine stark vereinfachte Prognoserechnung. Für die Richtigkeit der Angaben kann keine Gewährleistung übernommen werden. 
Die Ergebnisse sind vom Unternehmer in Bezug auf seine individuelle Situation zu validieren und ersetzen nicht eine unternehmensindividuelle Bewertung der Liquiditätsentwicklung.</t>
    </r>
  </si>
  <si>
    <t>Institut</t>
  </si>
  <si>
    <t xml:space="preserve">Voba </t>
  </si>
  <si>
    <t>2.4 Kreditrorenlaufzeiten</t>
  </si>
  <si>
    <t>4.5</t>
  </si>
  <si>
    <t>4.1</t>
  </si>
  <si>
    <t>4.2</t>
  </si>
  <si>
    <t>4.3</t>
  </si>
  <si>
    <t>4.4</t>
  </si>
  <si>
    <t xml:space="preserve">Nutzen Sie die Instrumente der öffentlichen Hand? </t>
  </si>
  <si>
    <t>4.1.1 Kurzarbeitergeld?</t>
  </si>
  <si>
    <t>4.1.2 Steuerstundung?</t>
  </si>
  <si>
    <t>Text</t>
  </si>
  <si>
    <t>Anlaufkosten für Normalbetrieb</t>
  </si>
  <si>
    <t>3. Ist ein Notfallplan zur Aufrechterhaltung des 
     operativen Betriebes vorhanden?</t>
  </si>
  <si>
    <r>
      <rPr>
        <b/>
        <sz val="11"/>
        <color theme="1"/>
        <rFont val="Arial"/>
        <family val="2"/>
      </rPr>
      <t>Ermittlung des Kreditbedarfs</t>
    </r>
    <r>
      <rPr>
        <sz val="11"/>
        <color theme="1"/>
        <rFont val="Arial"/>
        <family val="2"/>
      </rPr>
      <t xml:space="preserve">  -siehe Reiter Liquiditätsplan-</t>
    </r>
  </si>
  <si>
    <t>Welche weiteren Maßnahmen zur Kosteneinsparung und Liquiditätssicherung haben Sie bereits ergriffen und welche sind noch geplant?</t>
  </si>
  <si>
    <t>Bei anderem Ratenrhythmus (z.B. vierteljährlich oder halbjährlich) ist die Rate auf Monatsbasis umzurechnen.</t>
  </si>
  <si>
    <t xml:space="preserve">Eingabe der Zinsaufwendungen aus dem Kontokorrent-Kredit/Dispokredit (Hilfsweise Berechnung siehe Tabellenblatt Bankenspiegel) </t>
  </si>
  <si>
    <t>Ermittlung über Tabellenblatt Bankenspiegel, Werte werden automatisch vorbelegt</t>
  </si>
  <si>
    <t>= Rechenfelder (manuelle Änderung möglich)</t>
  </si>
  <si>
    <t>Naspa</t>
  </si>
  <si>
    <t>Max Mustermann</t>
  </si>
  <si>
    <t>Unterlage aus 2017:</t>
  </si>
  <si>
    <t>1. Auswirkungen der Corona-Pandemie auf Ihre wirtschaftliche
     und finanzielle Lage</t>
  </si>
  <si>
    <r>
      <rPr>
        <u/>
        <sz val="11"/>
        <color theme="1"/>
        <rFont val="Arial"/>
        <family val="2"/>
      </rPr>
      <t>Hilfestellung:</t>
    </r>
    <r>
      <rPr>
        <sz val="11"/>
        <color theme="1"/>
        <rFont val="Arial"/>
        <family val="2"/>
      </rPr>
      <t xml:space="preserve"> Schauen Sie in Ihrern Kontoauszug zum Rateneinzug. 
                      Dort finden Sie im Verwendungszweck den entsprechenden Saldo bzw.
                      die aktuelle Restschuld. </t>
    </r>
  </si>
  <si>
    <t>Zahl der Mitarbeiter</t>
  </si>
  <si>
    <t>Zuschüsse</t>
  </si>
  <si>
    <r>
      <t xml:space="preserve">4.1.3 Bundes-/Landeszuschüsse?
         </t>
    </r>
    <r>
      <rPr>
        <b/>
        <sz val="8"/>
        <color theme="1"/>
        <rFont val="Arial"/>
        <family val="2"/>
      </rPr>
      <t>(nicht-rückzahlbare Sofort-Hilfen)</t>
    </r>
  </si>
  <si>
    <t>Unterlage aus 2019:</t>
  </si>
  <si>
    <t>Jahresabschluss / Einnahmen-Überschuss-Rechnungen aus 2017, 2018 und 2019</t>
  </si>
  <si>
    <t>Betriebswirtschaftliche Auswertung 2020/21 (inklusive Summen- und Saldenliste) &amp; Selbstauskunft</t>
  </si>
  <si>
    <t>Passwort</t>
  </si>
  <si>
    <t>Eil714VE</t>
  </si>
  <si>
    <t>Betriebswirtschaftliche Auswertung (inklusive Summen- und Saldenliste) - nicht älter als 3 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</si>
</sst>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43" formatCode="_-* #,##0.00_-;\-* #,##0.00_-;_-* &quot;-&quot;??_-;_-@_-"/>
    <numFmt numFmtId="164" formatCode="_-* #,##0_-;\-* #,##0_-;_-* &quot;-&quot;??_-;_-@_-"/>
    <numFmt numFmtId="165" formatCode="_-* #,##0.00\ _€_-;\-* #,##0.00\ _€_-;_-* &quot;-&quot;??\ _€_-;_-@_-"/>
    <numFmt numFmtId="166" formatCode="#,##0_ ;\-#,##0\ "/>
  </numFmts>
  <fonts count="37" x14ac:knownFonts="1">
    <font>
      <sz val="11"/>
      <color theme="1"/>
      <name val="Calibri"/>
      <family val="2"/>
      <scheme val="minor"/>
    </font>
    <font>
      <sz val="11"/>
      <color theme="1"/>
      <name val="Sparkasse Rg"/>
      <family val="2"/>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2"/>
      <name val="Arial"/>
      <family val="2"/>
    </font>
    <font>
      <b/>
      <sz val="10"/>
      <name val="Arial"/>
      <family val="2"/>
    </font>
    <font>
      <sz val="10"/>
      <color theme="1"/>
      <name val="Arial"/>
      <family val="2"/>
    </font>
    <font>
      <b/>
      <sz val="8"/>
      <color theme="1"/>
      <name val="Arial"/>
      <family val="2"/>
    </font>
    <font>
      <sz val="8"/>
      <color theme="1"/>
      <name val="Arial"/>
      <family val="2"/>
    </font>
    <font>
      <b/>
      <sz val="10"/>
      <color rgb="FFFF0000"/>
      <name val="Arial"/>
      <family val="2"/>
    </font>
    <font>
      <sz val="10"/>
      <color theme="0" tint="-0.249977111117893"/>
      <name val="Arial"/>
      <family val="2"/>
    </font>
    <font>
      <sz val="10"/>
      <name val="Arial"/>
      <family val="2"/>
    </font>
    <font>
      <b/>
      <sz val="12"/>
      <color rgb="FFFF0000"/>
      <name val="Arial"/>
      <family val="2"/>
    </font>
    <font>
      <sz val="8"/>
      <color theme="0" tint="-0.34998626667073579"/>
      <name val="Arial"/>
      <family val="2"/>
    </font>
    <font>
      <sz val="12"/>
      <name val="Arial"/>
      <family val="2"/>
    </font>
    <font>
      <sz val="8"/>
      <name val="Arial"/>
      <family val="2"/>
    </font>
    <font>
      <b/>
      <sz val="8"/>
      <color rgb="FFFF0000"/>
      <name val="Arial"/>
      <family val="2"/>
    </font>
    <font>
      <b/>
      <sz val="9"/>
      <color indexed="81"/>
      <name val="Segoe UI"/>
      <family val="2"/>
    </font>
    <font>
      <sz val="9"/>
      <color indexed="81"/>
      <name val="Segoe UI"/>
      <family val="2"/>
    </font>
    <font>
      <sz val="11"/>
      <color rgb="FF3F3F76"/>
      <name val="Arial"/>
      <family val="2"/>
    </font>
    <font>
      <sz val="11"/>
      <color theme="1"/>
      <name val="Arial"/>
      <family val="2"/>
    </font>
    <font>
      <b/>
      <sz val="11"/>
      <color rgb="FFFA7D00"/>
      <name val="Arial"/>
      <family val="2"/>
    </font>
    <font>
      <b/>
      <sz val="11"/>
      <color rgb="FF3F3F3F"/>
      <name val="Arial"/>
      <family val="2"/>
    </font>
    <font>
      <u/>
      <sz val="11"/>
      <color theme="1"/>
      <name val="Arial"/>
      <family val="2"/>
    </font>
    <font>
      <b/>
      <sz val="11"/>
      <color theme="1"/>
      <name val="Arial"/>
      <family val="2"/>
    </font>
    <font>
      <b/>
      <sz val="11"/>
      <name val="Arial"/>
      <family val="2"/>
    </font>
    <font>
      <sz val="11"/>
      <name val="Arial"/>
      <family val="2"/>
    </font>
    <font>
      <sz val="11"/>
      <color rgb="FF3F3F3F"/>
      <name val="Arial"/>
      <family val="2"/>
    </font>
    <font>
      <sz val="10"/>
      <color theme="0"/>
      <name val="Arial"/>
      <family val="2"/>
    </font>
    <font>
      <b/>
      <sz val="10"/>
      <color rgb="FF3F3F3F"/>
      <name val="Arial"/>
      <family val="2"/>
    </font>
    <font>
      <b/>
      <u/>
      <sz val="12"/>
      <color rgb="FFFF0000"/>
      <name val="Arial"/>
      <family val="2"/>
    </font>
    <font>
      <b/>
      <sz val="10"/>
      <color theme="1"/>
      <name val="Arial"/>
      <family val="2"/>
    </font>
    <font>
      <sz val="8"/>
      <color rgb="FF000000"/>
      <name val="Segoe UI"/>
      <family val="2"/>
    </font>
    <font>
      <sz val="11"/>
      <color rgb="FF0000FF"/>
      <name val="Arial"/>
      <family val="2"/>
    </font>
    <font>
      <b/>
      <sz val="11"/>
      <color rgb="FF0000FF"/>
      <name val="Arial"/>
      <family val="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medium">
        <color theme="1"/>
      </bottom>
      <diagonal/>
    </border>
    <border>
      <left style="thin">
        <color rgb="FF7F7F7F"/>
      </left>
      <right style="medium">
        <color theme="1"/>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rgb="FF3F3F3F"/>
      </left>
      <right style="medium">
        <color indexed="64"/>
      </right>
      <top style="thin">
        <color rgb="FF3F3F3F"/>
      </top>
      <bottom style="thin">
        <color rgb="FF3F3F3F"/>
      </bottom>
      <diagonal/>
    </border>
    <border>
      <left style="thin">
        <color rgb="FF7F7F7F"/>
      </left>
      <right style="medium">
        <color indexed="64"/>
      </right>
      <top style="thin">
        <color rgb="FF7F7F7F"/>
      </top>
      <bottom style="thin">
        <color rgb="FF7F7F7F"/>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rgb="FF7F7F7F"/>
      </bottom>
      <diagonal/>
    </border>
    <border>
      <left style="hair">
        <color indexed="64"/>
      </left>
      <right/>
      <top style="medium">
        <color indexed="64"/>
      </top>
      <bottom/>
      <diagonal/>
    </border>
    <border>
      <left style="hair">
        <color indexed="64"/>
      </left>
      <right/>
      <top/>
      <bottom/>
      <diagonal/>
    </border>
    <border>
      <left/>
      <right style="medium">
        <color indexed="64"/>
      </right>
      <top/>
      <bottom style="hair">
        <color indexed="64"/>
      </bottom>
      <diagonal/>
    </border>
    <border>
      <left style="hair">
        <color indexed="64"/>
      </left>
      <right style="medium">
        <color theme="1"/>
      </right>
      <top style="hair">
        <color indexed="64"/>
      </top>
      <bottom style="hair">
        <color indexed="64"/>
      </bottom>
      <diagonal/>
    </border>
    <border>
      <left style="thin">
        <color rgb="FF7F7F7F"/>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medium">
        <color indexed="64"/>
      </right>
      <top/>
      <bottom style="thin">
        <color rgb="FF7F7F7F"/>
      </bottom>
      <diagonal/>
    </border>
    <border>
      <left style="thin">
        <color rgb="FF7F7F7F"/>
      </left>
      <right style="medium">
        <color indexed="64"/>
      </right>
      <top style="thin">
        <color rgb="FF7F7F7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F7F7F"/>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rgb="FF3F3F3F"/>
      </top>
      <bottom style="thin">
        <color rgb="FF3F3F3F"/>
      </bottom>
      <diagonal/>
    </border>
    <border>
      <left/>
      <right style="medium">
        <color indexed="64"/>
      </right>
      <top style="thin">
        <color rgb="FF7F7F7F"/>
      </top>
      <bottom style="thin">
        <color rgb="FF7F7F7F"/>
      </bottom>
      <diagonal/>
    </border>
    <border>
      <left/>
      <right style="medium">
        <color indexed="64"/>
      </right>
      <top style="thin">
        <color rgb="FF3F3F3F"/>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thin">
        <color rgb="FF7F7F7F"/>
      </right>
      <top style="thin">
        <color rgb="FF7F7F7F"/>
      </top>
      <bottom style="thin">
        <color rgb="FF7F7F7F"/>
      </bottom>
      <diagonal/>
    </border>
    <border>
      <left style="medium">
        <color indexed="64"/>
      </left>
      <right/>
      <top style="hair">
        <color indexed="64"/>
      </top>
      <bottom style="hair">
        <color indexed="64"/>
      </bottom>
      <diagonal/>
    </border>
    <border>
      <left style="medium">
        <color indexed="64"/>
      </left>
      <right style="thin">
        <color rgb="FF3F3F3F"/>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right/>
      <top style="thin">
        <color rgb="FF7F7F7F"/>
      </top>
      <bottom style="medium">
        <color indexed="64"/>
      </bottom>
      <diagonal/>
    </border>
    <border>
      <left style="thin">
        <color rgb="FF7F7F7F"/>
      </left>
      <right/>
      <top style="thin">
        <color rgb="FF7F7F7F"/>
      </top>
      <bottom style="medium">
        <color indexed="64"/>
      </bottom>
      <diagonal/>
    </border>
    <border>
      <left/>
      <right style="thin">
        <color rgb="FF7F7F7F"/>
      </right>
      <top style="thin">
        <color rgb="FF7F7F7F"/>
      </top>
      <bottom style="medium">
        <color indexed="64"/>
      </bottom>
      <diagonal/>
    </border>
  </borders>
  <cellStyleXfs count="6">
    <xf numFmtId="0" fontId="0" fillId="0" borderId="0"/>
    <xf numFmtId="43" fontId="2" fillId="0" borderId="0" applyFont="0" applyFill="0" applyBorder="0" applyAlignment="0" applyProtection="0"/>
    <xf numFmtId="0" fontId="3" fillId="2" borderId="1" applyNumberFormat="0" applyAlignment="0" applyProtection="0"/>
    <xf numFmtId="0" fontId="4" fillId="3" borderId="2" applyNumberFormat="0" applyAlignment="0" applyProtection="0"/>
    <xf numFmtId="0" fontId="5" fillId="3" borderId="1" applyNumberFormat="0" applyAlignment="0" applyProtection="0"/>
    <xf numFmtId="0" fontId="2" fillId="0" borderId="0"/>
  </cellStyleXfs>
  <cellXfs count="307">
    <xf numFmtId="0" fontId="0" fillId="0" borderId="0" xfId="0"/>
    <xf numFmtId="0" fontId="1" fillId="0" borderId="0" xfId="0" applyFont="1"/>
    <xf numFmtId="0" fontId="7" fillId="0" borderId="0" xfId="0" applyFont="1" applyAlignment="1">
      <alignment horizontal="right" vertical="center"/>
    </xf>
    <xf numFmtId="0" fontId="7" fillId="0" borderId="0" xfId="0" applyFont="1" applyAlignment="1">
      <alignment horizontal="right" vertical="center"/>
    </xf>
    <xf numFmtId="0" fontId="13" fillId="0" borderId="0" xfId="0" applyFont="1" applyAlignment="1">
      <alignment vertical="center"/>
    </xf>
    <xf numFmtId="0" fontId="13" fillId="0" borderId="0" xfId="0" applyFont="1"/>
    <xf numFmtId="0" fontId="16" fillId="0" borderId="0" xfId="0" applyFont="1"/>
    <xf numFmtId="164" fontId="11" fillId="5" borderId="0" xfId="0" applyNumberFormat="1" applyFont="1" applyFill="1" applyBorder="1" applyAlignment="1"/>
    <xf numFmtId="0" fontId="22" fillId="0" borderId="0" xfId="0" applyFont="1"/>
    <xf numFmtId="0" fontId="22" fillId="4" borderId="3" xfId="0" applyFont="1" applyFill="1" applyBorder="1"/>
    <xf numFmtId="0" fontId="22" fillId="0" borderId="0" xfId="0" applyFont="1" applyAlignment="1">
      <alignment vertical="center"/>
    </xf>
    <xf numFmtId="0" fontId="22" fillId="0" borderId="0" xfId="0" applyFont="1" applyAlignment="1">
      <alignment horizontal="center" vertical="center"/>
    </xf>
    <xf numFmtId="164" fontId="22" fillId="4" borderId="0" xfId="0" applyNumberFormat="1" applyFont="1" applyFill="1" applyBorder="1"/>
    <xf numFmtId="0" fontId="11" fillId="5" borderId="8" xfId="0" applyFont="1" applyFill="1" applyBorder="1"/>
    <xf numFmtId="0" fontId="22" fillId="5" borderId="11" xfId="0" applyFont="1" applyFill="1" applyBorder="1"/>
    <xf numFmtId="0" fontId="7" fillId="5" borderId="11" xfId="0" applyFont="1" applyFill="1" applyBorder="1"/>
    <xf numFmtId="0" fontId="13" fillId="5" borderId="11" xfId="0" applyFont="1" applyFill="1" applyBorder="1"/>
    <xf numFmtId="0" fontId="7" fillId="5" borderId="0" xfId="0" applyFont="1" applyFill="1" applyBorder="1"/>
    <xf numFmtId="0" fontId="22" fillId="5" borderId="0" xfId="0" applyFont="1" applyFill="1" applyBorder="1"/>
    <xf numFmtId="43" fontId="22" fillId="5" borderId="0" xfId="1" applyFont="1" applyFill="1" applyBorder="1"/>
    <xf numFmtId="0" fontId="13" fillId="5" borderId="0" xfId="0" applyFont="1" applyFill="1" applyBorder="1"/>
    <xf numFmtId="2" fontId="7" fillId="5" borderId="0" xfId="0" applyNumberFormat="1" applyFont="1" applyFill="1" applyBorder="1"/>
    <xf numFmtId="2" fontId="7" fillId="5" borderId="13" xfId="0" applyNumberFormat="1" applyFont="1" applyFill="1" applyBorder="1"/>
    <xf numFmtId="0" fontId="22" fillId="5" borderId="13" xfId="0" applyFont="1" applyFill="1" applyBorder="1"/>
    <xf numFmtId="0" fontId="7" fillId="5" borderId="9" xfId="0" applyFont="1" applyFill="1" applyBorder="1"/>
    <xf numFmtId="0" fontId="22" fillId="5" borderId="9" xfId="0" applyFont="1" applyFill="1" applyBorder="1"/>
    <xf numFmtId="0" fontId="22" fillId="5" borderId="10" xfId="0" applyFont="1" applyFill="1" applyBorder="1"/>
    <xf numFmtId="0" fontId="13" fillId="5" borderId="3" xfId="0" applyFont="1" applyFill="1" applyBorder="1"/>
    <xf numFmtId="0" fontId="13" fillId="5" borderId="12" xfId="0" applyFont="1" applyFill="1" applyBorder="1"/>
    <xf numFmtId="0" fontId="22" fillId="5" borderId="8" xfId="0" applyFont="1" applyFill="1" applyBorder="1"/>
    <xf numFmtId="0" fontId="13" fillId="5" borderId="15" xfId="0" applyFont="1" applyFill="1" applyBorder="1" applyAlignment="1">
      <alignment horizontal="right"/>
    </xf>
    <xf numFmtId="0" fontId="22" fillId="5" borderId="16" xfId="0" applyFont="1" applyFill="1" applyBorder="1"/>
    <xf numFmtId="0" fontId="22" fillId="5" borderId="17" xfId="0" applyFont="1" applyFill="1" applyBorder="1"/>
    <xf numFmtId="0" fontId="13" fillId="5" borderId="9" xfId="0" applyFont="1" applyFill="1" applyBorder="1"/>
    <xf numFmtId="17" fontId="22" fillId="5" borderId="9" xfId="0" applyNumberFormat="1" applyFont="1" applyFill="1" applyBorder="1"/>
    <xf numFmtId="17" fontId="22" fillId="5" borderId="10" xfId="0" applyNumberFormat="1" applyFont="1" applyFill="1" applyBorder="1"/>
    <xf numFmtId="0" fontId="22" fillId="5" borderId="0" xfId="0" applyFont="1" applyFill="1"/>
    <xf numFmtId="0" fontId="13" fillId="5" borderId="0" xfId="0" applyFont="1" applyFill="1"/>
    <xf numFmtId="0" fontId="12" fillId="5" borderId="0" xfId="0" applyFont="1" applyFill="1" applyBorder="1" applyAlignment="1"/>
    <xf numFmtId="0" fontId="7" fillId="5" borderId="0" xfId="0" applyFont="1" applyFill="1" applyAlignment="1">
      <alignment vertical="center"/>
    </xf>
    <xf numFmtId="0" fontId="8" fillId="5" borderId="0" xfId="0" applyFont="1" applyFill="1"/>
    <xf numFmtId="0" fontId="8" fillId="0" borderId="0" xfId="0" applyFont="1"/>
    <xf numFmtId="0" fontId="13" fillId="4" borderId="6" xfId="0" applyFont="1" applyFill="1" applyBorder="1" applyAlignment="1">
      <alignment horizontal="center" vertical="center"/>
    </xf>
    <xf numFmtId="0" fontId="22" fillId="4" borderId="23" xfId="0" applyFont="1" applyFill="1" applyBorder="1" applyAlignment="1"/>
    <xf numFmtId="0" fontId="22" fillId="4" borderId="24" xfId="0" applyFont="1" applyFill="1" applyBorder="1" applyAlignment="1"/>
    <xf numFmtId="0" fontId="22" fillId="0" borderId="6" xfId="0" applyFont="1" applyBorder="1"/>
    <xf numFmtId="0" fontId="13" fillId="0" borderId="6" xfId="0" applyFont="1" applyBorder="1"/>
    <xf numFmtId="0" fontId="22" fillId="0" borderId="6" xfId="0" applyFont="1" applyBorder="1" applyAlignment="1">
      <alignment vertical="center"/>
    </xf>
    <xf numFmtId="0" fontId="11" fillId="4" borderId="9" xfId="0" applyFont="1" applyFill="1" applyBorder="1" applyAlignment="1">
      <alignment horizontal="center"/>
    </xf>
    <xf numFmtId="17" fontId="11" fillId="4" borderId="9" xfId="0" applyNumberFormat="1" applyFont="1" applyFill="1" applyBorder="1" applyAlignment="1">
      <alignment horizontal="center"/>
    </xf>
    <xf numFmtId="0" fontId="7" fillId="4" borderId="10" xfId="0" applyFont="1" applyFill="1" applyBorder="1"/>
    <xf numFmtId="0" fontId="11" fillId="4" borderId="0" xfId="0" applyFont="1" applyFill="1" applyBorder="1" applyAlignment="1">
      <alignment horizontal="center"/>
    </xf>
    <xf numFmtId="0" fontId="22" fillId="4" borderId="0" xfId="0" applyFont="1" applyFill="1" applyBorder="1"/>
    <xf numFmtId="0" fontId="7" fillId="4" borderId="13" xfId="0" applyFont="1" applyFill="1" applyBorder="1"/>
    <xf numFmtId="0" fontId="13" fillId="0" borderId="6" xfId="0" applyFont="1" applyBorder="1" applyAlignment="1">
      <alignment vertical="center"/>
    </xf>
    <xf numFmtId="0" fontId="22" fillId="4" borderId="26" xfId="0" applyFont="1" applyFill="1" applyBorder="1"/>
    <xf numFmtId="0" fontId="16" fillId="0" borderId="6" xfId="0" applyFont="1" applyBorder="1"/>
    <xf numFmtId="0" fontId="22" fillId="0" borderId="6" xfId="0" applyFont="1" applyBorder="1" applyAlignment="1">
      <alignment horizontal="center" vertical="center"/>
    </xf>
    <xf numFmtId="0" fontId="22" fillId="5" borderId="15" xfId="0" applyFont="1" applyFill="1" applyBorder="1" applyAlignment="1">
      <alignment horizontal="center" vertical="center"/>
    </xf>
    <xf numFmtId="0" fontId="22" fillId="5" borderId="16" xfId="0" applyFont="1" applyFill="1" applyBorder="1" applyAlignment="1">
      <alignment horizontal="center" vertical="center"/>
    </xf>
    <xf numFmtId="164" fontId="13" fillId="4" borderId="36" xfId="1" applyNumberFormat="1" applyFont="1" applyFill="1" applyBorder="1"/>
    <xf numFmtId="164" fontId="13" fillId="4" borderId="37" xfId="1" applyNumberFormat="1" applyFont="1" applyFill="1" applyBorder="1"/>
    <xf numFmtId="164" fontId="22" fillId="4" borderId="38" xfId="0" applyNumberFormat="1" applyFont="1" applyFill="1" applyBorder="1"/>
    <xf numFmtId="164" fontId="22" fillId="4" borderId="9" xfId="0" applyNumberFormat="1" applyFont="1" applyFill="1" applyBorder="1"/>
    <xf numFmtId="0" fontId="22" fillId="4" borderId="10" xfId="0" applyFont="1" applyFill="1" applyBorder="1"/>
    <xf numFmtId="164" fontId="22" fillId="4" borderId="39" xfId="0" applyNumberFormat="1" applyFont="1" applyFill="1" applyBorder="1"/>
    <xf numFmtId="0" fontId="22" fillId="4" borderId="40" xfId="0" applyFont="1" applyFill="1" applyBorder="1"/>
    <xf numFmtId="0" fontId="14" fillId="4" borderId="22" xfId="0" applyFont="1" applyFill="1" applyBorder="1" applyAlignment="1">
      <alignment horizontal="left" vertical="center"/>
    </xf>
    <xf numFmtId="0" fontId="14" fillId="4" borderId="23" xfId="0" applyFont="1" applyFill="1" applyBorder="1" applyAlignment="1">
      <alignment horizontal="left" vertical="center"/>
    </xf>
    <xf numFmtId="0" fontId="26" fillId="0" borderId="0" xfId="0" applyFont="1"/>
    <xf numFmtId="0" fontId="26" fillId="5" borderId="0" xfId="0" applyFont="1" applyFill="1" applyAlignment="1">
      <alignment horizontal="center"/>
    </xf>
    <xf numFmtId="0" fontId="26" fillId="5" borderId="0" xfId="0" applyFont="1" applyFill="1"/>
    <xf numFmtId="43" fontId="22" fillId="4" borderId="0" xfId="1" applyFont="1" applyFill="1" applyBorder="1"/>
    <xf numFmtId="0" fontId="22" fillId="4" borderId="8" xfId="0" applyFont="1" applyFill="1" applyBorder="1"/>
    <xf numFmtId="0" fontId="22" fillId="4" borderId="9" xfId="0" applyFont="1" applyFill="1" applyBorder="1"/>
    <xf numFmtId="0" fontId="7" fillId="4" borderId="9" xfId="0" applyFont="1" applyFill="1" applyBorder="1"/>
    <xf numFmtId="0" fontId="14" fillId="4" borderId="11" xfId="0" applyFont="1" applyFill="1" applyBorder="1"/>
    <xf numFmtId="0" fontId="22" fillId="4" borderId="13" xfId="0" applyFont="1" applyFill="1" applyBorder="1"/>
    <xf numFmtId="0" fontId="22" fillId="4" borderId="15" xfId="0" applyFont="1" applyFill="1" applyBorder="1"/>
    <xf numFmtId="0" fontId="22" fillId="4" borderId="16" xfId="0" applyFont="1" applyFill="1" applyBorder="1"/>
    <xf numFmtId="0" fontId="22" fillId="4" borderId="17" xfId="0" applyFont="1" applyFill="1" applyBorder="1"/>
    <xf numFmtId="0" fontId="7" fillId="5" borderId="11" xfId="0" applyFont="1" applyFill="1" applyBorder="1" applyAlignment="1">
      <alignment wrapText="1"/>
    </xf>
    <xf numFmtId="17" fontId="22" fillId="5" borderId="43" xfId="0" applyNumberFormat="1" applyFont="1" applyFill="1" applyBorder="1"/>
    <xf numFmtId="17" fontId="22" fillId="5" borderId="44" xfId="0" applyNumberFormat="1" applyFont="1" applyFill="1" applyBorder="1"/>
    <xf numFmtId="17" fontId="22" fillId="5" borderId="45" xfId="0" applyNumberFormat="1" applyFont="1" applyFill="1" applyBorder="1"/>
    <xf numFmtId="164" fontId="23" fillId="5" borderId="0" xfId="4" applyNumberFormat="1" applyFont="1" applyFill="1" applyBorder="1"/>
    <xf numFmtId="166" fontId="21" fillId="6" borderId="1" xfId="2" applyNumberFormat="1" applyFont="1" applyFill="1" applyBorder="1" applyProtection="1">
      <protection locked="0"/>
    </xf>
    <xf numFmtId="164" fontId="21" fillId="6" borderId="1" xfId="2" applyNumberFormat="1" applyFont="1" applyFill="1" applyBorder="1" applyProtection="1">
      <protection locked="0"/>
    </xf>
    <xf numFmtId="0" fontId="7" fillId="5" borderId="29" xfId="0" applyFont="1" applyFill="1" applyBorder="1" applyAlignment="1">
      <alignment horizontal="left" indent="1"/>
    </xf>
    <xf numFmtId="0" fontId="22" fillId="5" borderId="29" xfId="0" applyFont="1" applyFill="1" applyBorder="1" applyAlignment="1" applyProtection="1">
      <alignment horizontal="left" indent="1"/>
    </xf>
    <xf numFmtId="0" fontId="13" fillId="5" borderId="29" xfId="0" applyFont="1" applyFill="1" applyBorder="1" applyAlignment="1" applyProtection="1">
      <alignment horizontal="left" indent="1"/>
    </xf>
    <xf numFmtId="0" fontId="7" fillId="5" borderId="29" xfId="0" applyFont="1" applyFill="1" applyBorder="1" applyAlignment="1" applyProtection="1">
      <alignment horizontal="left" indent="1"/>
    </xf>
    <xf numFmtId="0" fontId="22" fillId="5" borderId="3" xfId="0" applyFont="1" applyFill="1" applyBorder="1"/>
    <xf numFmtId="0" fontId="13" fillId="5" borderId="11" xfId="0" applyFont="1" applyFill="1" applyBorder="1" applyAlignment="1">
      <alignment horizontal="left" indent="1"/>
    </xf>
    <xf numFmtId="0" fontId="22" fillId="5" borderId="15" xfId="0" applyFont="1" applyFill="1" applyBorder="1" applyAlignment="1">
      <alignment horizontal="left" vertical="center" wrapText="1" indent="1"/>
    </xf>
    <xf numFmtId="164" fontId="22" fillId="5" borderId="16" xfId="0" applyNumberFormat="1" applyFont="1" applyFill="1" applyBorder="1" applyAlignment="1">
      <alignment vertical="center"/>
    </xf>
    <xf numFmtId="0" fontId="7" fillId="5" borderId="29" xfId="0" applyFont="1" applyFill="1" applyBorder="1" applyProtection="1"/>
    <xf numFmtId="0" fontId="7" fillId="5" borderId="29" xfId="0" applyFont="1" applyFill="1" applyBorder="1" applyAlignment="1" applyProtection="1">
      <alignment vertical="center"/>
    </xf>
    <xf numFmtId="0" fontId="13" fillId="5" borderId="29" xfId="0" applyFont="1" applyFill="1" applyBorder="1" applyAlignment="1" applyProtection="1">
      <alignment vertical="center"/>
    </xf>
    <xf numFmtId="0" fontId="13" fillId="5" borderId="29" xfId="0" applyFont="1" applyFill="1" applyBorder="1" applyAlignment="1">
      <alignment horizontal="left" vertical="center"/>
    </xf>
    <xf numFmtId="0" fontId="22" fillId="5" borderId="32" xfId="0" applyFont="1" applyFill="1" applyBorder="1" applyAlignment="1">
      <alignment horizontal="left" vertical="center"/>
    </xf>
    <xf numFmtId="0" fontId="6" fillId="5" borderId="29" xfId="0" applyFont="1" applyFill="1" applyBorder="1" applyAlignment="1">
      <alignment horizontal="left" indent="1"/>
    </xf>
    <xf numFmtId="164" fontId="21" fillId="6" borderId="0" xfId="2" applyNumberFormat="1" applyFont="1" applyFill="1" applyBorder="1" applyProtection="1">
      <protection locked="0"/>
    </xf>
    <xf numFmtId="9" fontId="21" fillId="6" borderId="0" xfId="2" applyNumberFormat="1" applyFont="1" applyFill="1" applyBorder="1" applyAlignment="1" applyProtection="1">
      <alignment horizontal="center"/>
      <protection locked="0"/>
    </xf>
    <xf numFmtId="0" fontId="21" fillId="6" borderId="1" xfId="2" quotePrefix="1" applyFont="1" applyFill="1" applyAlignment="1"/>
    <xf numFmtId="0" fontId="21" fillId="6" borderId="1" xfId="2" applyFont="1" applyFill="1"/>
    <xf numFmtId="0" fontId="21" fillId="6" borderId="20" xfId="2" applyFont="1" applyFill="1" applyBorder="1"/>
    <xf numFmtId="0" fontId="21" fillId="6" borderId="21" xfId="2" applyFont="1" applyFill="1" applyBorder="1"/>
    <xf numFmtId="164" fontId="28" fillId="5" borderId="1" xfId="4" applyNumberFormat="1" applyFont="1" applyFill="1" applyBorder="1" applyProtection="1"/>
    <xf numFmtId="0" fontId="7" fillId="5" borderId="12" xfId="0" applyFont="1" applyFill="1" applyBorder="1"/>
    <xf numFmtId="164" fontId="24" fillId="5" borderId="2" xfId="3" applyNumberFormat="1" applyFont="1" applyFill="1" applyBorder="1"/>
    <xf numFmtId="164" fontId="24" fillId="5" borderId="30" xfId="3" applyNumberFormat="1" applyFont="1" applyFill="1" applyBorder="1"/>
    <xf numFmtId="164" fontId="27" fillId="5" borderId="2" xfId="3" applyNumberFormat="1" applyFont="1" applyFill="1" applyBorder="1"/>
    <xf numFmtId="164" fontId="24" fillId="5" borderId="2" xfId="3" applyNumberFormat="1" applyFont="1" applyFill="1" applyBorder="1" applyAlignment="1">
      <alignment vertical="center"/>
    </xf>
    <xf numFmtId="164" fontId="24" fillId="5" borderId="30" xfId="3" applyNumberFormat="1" applyFont="1" applyFill="1" applyBorder="1" applyAlignment="1">
      <alignment vertical="center"/>
    </xf>
    <xf numFmtId="0" fontId="16" fillId="5" borderId="12" xfId="0" applyFont="1" applyFill="1" applyBorder="1"/>
    <xf numFmtId="0" fontId="22" fillId="5" borderId="12" xfId="0" applyFont="1" applyFill="1" applyBorder="1"/>
    <xf numFmtId="164" fontId="27" fillId="5" borderId="16" xfId="4" applyNumberFormat="1" applyFont="1" applyFill="1" applyBorder="1" applyAlignment="1" applyProtection="1">
      <alignment vertical="center"/>
    </xf>
    <xf numFmtId="164" fontId="27" fillId="5" borderId="17" xfId="3" applyNumberFormat="1" applyFont="1" applyFill="1" applyBorder="1" applyAlignment="1">
      <alignment vertical="center"/>
    </xf>
    <xf numFmtId="0" fontId="7" fillId="5" borderId="13" xfId="0" applyFont="1" applyFill="1" applyBorder="1"/>
    <xf numFmtId="164" fontId="7" fillId="5" borderId="13" xfId="0" applyNumberFormat="1" applyFont="1" applyFill="1" applyBorder="1"/>
    <xf numFmtId="164" fontId="30" fillId="5" borderId="0" xfId="1" applyNumberFormat="1" applyFont="1" applyFill="1" applyBorder="1" applyProtection="1"/>
    <xf numFmtId="166" fontId="22" fillId="5" borderId="1" xfId="4" applyNumberFormat="1" applyFont="1" applyFill="1" applyProtection="1"/>
    <xf numFmtId="166" fontId="22" fillId="5" borderId="1" xfId="4" applyNumberFormat="1" applyFont="1" applyFill="1" applyBorder="1"/>
    <xf numFmtId="166" fontId="22" fillId="5" borderId="2" xfId="3" applyNumberFormat="1" applyFont="1" applyFill="1" applyBorder="1"/>
    <xf numFmtId="0" fontId="21" fillId="6" borderId="1" xfId="2" applyFont="1" applyFill="1" applyProtection="1">
      <protection locked="0"/>
    </xf>
    <xf numFmtId="43" fontId="21" fillId="6" borderId="1" xfId="2" applyNumberFormat="1" applyFont="1" applyFill="1" applyProtection="1">
      <protection locked="0"/>
    </xf>
    <xf numFmtId="10" fontId="21" fillId="6" borderId="1" xfId="2" applyNumberFormat="1" applyFont="1" applyFill="1" applyProtection="1">
      <protection locked="0"/>
    </xf>
    <xf numFmtId="10" fontId="21" fillId="6" borderId="1" xfId="2" applyNumberFormat="1" applyFont="1" applyFill="1" applyBorder="1" applyProtection="1">
      <protection locked="0"/>
    </xf>
    <xf numFmtId="0" fontId="21" fillId="6" borderId="1" xfId="2" applyFont="1" applyFill="1" applyBorder="1" applyProtection="1">
      <protection locked="0"/>
    </xf>
    <xf numFmtId="0" fontId="21" fillId="6" borderId="18" xfId="2" applyFont="1" applyFill="1" applyBorder="1" applyProtection="1">
      <protection locked="0"/>
    </xf>
    <xf numFmtId="10" fontId="21" fillId="6" borderId="18" xfId="2" applyNumberFormat="1" applyFont="1" applyFill="1" applyBorder="1" applyProtection="1">
      <protection locked="0"/>
    </xf>
    <xf numFmtId="0" fontId="28" fillId="5" borderId="16" xfId="0" applyFont="1" applyFill="1" applyBorder="1"/>
    <xf numFmtId="0" fontId="28" fillId="5" borderId="17" xfId="0" applyFont="1" applyFill="1" applyBorder="1"/>
    <xf numFmtId="0" fontId="7" fillId="5" borderId="3" xfId="0" applyFont="1" applyFill="1" applyBorder="1"/>
    <xf numFmtId="43" fontId="7" fillId="5" borderId="1" xfId="4" applyNumberFormat="1" applyFont="1" applyFill="1"/>
    <xf numFmtId="43" fontId="7" fillId="5" borderId="1" xfId="4" applyNumberFormat="1" applyFont="1" applyFill="1" applyAlignment="1">
      <alignment horizontal="left"/>
    </xf>
    <xf numFmtId="43" fontId="7" fillId="5" borderId="19" xfId="4" applyNumberFormat="1" applyFont="1" applyFill="1" applyBorder="1" applyAlignment="1">
      <alignment horizontal="left"/>
    </xf>
    <xf numFmtId="165" fontId="7" fillId="5" borderId="1" xfId="4" applyNumberFormat="1" applyFont="1" applyFill="1"/>
    <xf numFmtId="165" fontId="7" fillId="5" borderId="19" xfId="4" applyNumberFormat="1" applyFont="1" applyFill="1" applyBorder="1"/>
    <xf numFmtId="10" fontId="7" fillId="5" borderId="1" xfId="4" applyNumberFormat="1" applyFont="1" applyFill="1"/>
    <xf numFmtId="10" fontId="7" fillId="5" borderId="19" xfId="4" applyNumberFormat="1" applyFont="1" applyFill="1" applyBorder="1"/>
    <xf numFmtId="0" fontId="7" fillId="5" borderId="7" xfId="0" applyFont="1" applyFill="1" applyBorder="1"/>
    <xf numFmtId="0" fontId="7" fillId="5" borderId="14" xfId="0" applyFont="1" applyFill="1" applyBorder="1"/>
    <xf numFmtId="0" fontId="23" fillId="5" borderId="1" xfId="4" quotePrefix="1" applyFont="1" applyFill="1"/>
    <xf numFmtId="0" fontId="23" fillId="5" borderId="1" xfId="4" applyFont="1" applyFill="1" applyAlignment="1"/>
    <xf numFmtId="0" fontId="23" fillId="5" borderId="20" xfId="4" applyFont="1" applyFill="1" applyBorder="1" applyAlignment="1"/>
    <xf numFmtId="0" fontId="23" fillId="5" borderId="21" xfId="4" applyFont="1" applyFill="1" applyBorder="1"/>
    <xf numFmtId="0" fontId="27" fillId="5" borderId="1" xfId="4" quotePrefix="1" applyFont="1" applyFill="1"/>
    <xf numFmtId="0" fontId="27" fillId="5" borderId="1" xfId="4" applyFont="1" applyFill="1" applyAlignment="1"/>
    <xf numFmtId="0" fontId="27" fillId="5" borderId="20" xfId="4" applyFont="1" applyFill="1" applyBorder="1" applyAlignment="1"/>
    <xf numFmtId="0" fontId="27" fillId="5" borderId="21" xfId="4" applyFont="1" applyFill="1" applyBorder="1"/>
    <xf numFmtId="0" fontId="26" fillId="5" borderId="8" xfId="0" applyFont="1" applyFill="1" applyBorder="1" applyAlignment="1">
      <alignment horizontal="center"/>
    </xf>
    <xf numFmtId="0" fontId="26" fillId="5" borderId="11" xfId="0" applyFont="1" applyFill="1" applyBorder="1" applyAlignment="1">
      <alignment horizontal="center"/>
    </xf>
    <xf numFmtId="0" fontId="26" fillId="5" borderId="0" xfId="0" applyFont="1" applyFill="1" applyBorder="1"/>
    <xf numFmtId="0" fontId="26" fillId="5" borderId="13" xfId="0" applyFont="1" applyFill="1" applyBorder="1"/>
    <xf numFmtId="0" fontId="26" fillId="5" borderId="15" xfId="0" applyFont="1" applyFill="1" applyBorder="1" applyAlignment="1">
      <alignment horizontal="center"/>
    </xf>
    <xf numFmtId="0" fontId="26" fillId="5" borderId="11" xfId="0" applyFont="1" applyFill="1" applyBorder="1" applyAlignment="1">
      <alignment horizontal="center" vertical="top"/>
    </xf>
    <xf numFmtId="0" fontId="26" fillId="5" borderId="0" xfId="0" applyFont="1" applyFill="1" applyBorder="1" applyAlignment="1">
      <alignment horizontal="left"/>
    </xf>
    <xf numFmtId="0" fontId="26" fillId="5" borderId="16" xfId="0" applyFont="1" applyFill="1" applyBorder="1" applyAlignment="1">
      <alignment horizontal="left"/>
    </xf>
    <xf numFmtId="0" fontId="26" fillId="5" borderId="16" xfId="0" applyFont="1" applyFill="1" applyBorder="1"/>
    <xf numFmtId="0" fontId="26" fillId="5" borderId="17" xfId="0" applyFont="1" applyFill="1" applyBorder="1"/>
    <xf numFmtId="0" fontId="26" fillId="4" borderId="0" xfId="0" applyFont="1" applyFill="1" applyBorder="1" applyAlignment="1">
      <alignment horizontal="left"/>
    </xf>
    <xf numFmtId="0" fontId="9" fillId="5" borderId="0" xfId="5" applyFont="1" applyFill="1" applyBorder="1" applyAlignment="1">
      <alignment horizontal="left" vertical="center" wrapText="1"/>
    </xf>
    <xf numFmtId="16" fontId="9" fillId="5" borderId="0" xfId="5" applyNumberFormat="1" applyFont="1" applyFill="1" applyBorder="1" applyAlignment="1">
      <alignment horizontal="left" vertical="center" wrapText="1" indent="1"/>
    </xf>
    <xf numFmtId="0" fontId="26" fillId="5" borderId="11" xfId="0" applyFont="1" applyFill="1" applyBorder="1" applyAlignment="1">
      <alignment horizontal="center" vertical="center"/>
    </xf>
    <xf numFmtId="0" fontId="25" fillId="5" borderId="0" xfId="0" applyFont="1" applyFill="1" applyBorder="1" applyAlignment="1">
      <alignment vertical="center"/>
    </xf>
    <xf numFmtId="0" fontId="22" fillId="5" borderId="0" xfId="0" applyFont="1" applyFill="1" applyBorder="1" applyAlignment="1">
      <alignment vertical="center"/>
    </xf>
    <xf numFmtId="0" fontId="22" fillId="5" borderId="13" xfId="0" applyFont="1" applyFill="1" applyBorder="1" applyAlignment="1">
      <alignment vertical="center"/>
    </xf>
    <xf numFmtId="0" fontId="7" fillId="5" borderId="0" xfId="0" applyFont="1" applyFill="1" applyAlignment="1">
      <alignment horizontal="right" vertical="center"/>
    </xf>
    <xf numFmtId="0" fontId="22" fillId="5" borderId="0" xfId="0" applyFont="1" applyFill="1" applyAlignment="1">
      <alignment vertical="center"/>
    </xf>
    <xf numFmtId="0" fontId="26" fillId="5" borderId="0" xfId="0" applyFont="1" applyFill="1" applyBorder="1" applyAlignment="1" applyProtection="1">
      <alignment horizontal="left"/>
    </xf>
    <xf numFmtId="0" fontId="10" fillId="5" borderId="0" xfId="5" applyFont="1" applyFill="1" applyBorder="1" applyAlignment="1" applyProtection="1">
      <alignment horizontal="left" vertical="top"/>
    </xf>
    <xf numFmtId="0" fontId="10" fillId="5" borderId="13" xfId="5" applyFont="1" applyFill="1" applyBorder="1" applyAlignment="1" applyProtection="1">
      <alignment horizontal="left" vertical="top"/>
    </xf>
    <xf numFmtId="0" fontId="26" fillId="5" borderId="13" xfId="0" applyFont="1" applyFill="1" applyBorder="1" applyAlignment="1" applyProtection="1">
      <alignment horizontal="left"/>
    </xf>
    <xf numFmtId="164" fontId="28" fillId="5" borderId="1" xfId="4" applyNumberFormat="1" applyFont="1" applyFill="1"/>
    <xf numFmtId="164" fontId="28" fillId="5" borderId="31" xfId="4" applyNumberFormat="1" applyFont="1" applyFill="1" applyBorder="1"/>
    <xf numFmtId="164" fontId="28" fillId="5" borderId="42" xfId="4" applyNumberFormat="1" applyFont="1" applyFill="1" applyBorder="1"/>
    <xf numFmtId="164" fontId="28" fillId="5" borderId="46" xfId="4" applyNumberFormat="1" applyFont="1" applyFill="1" applyBorder="1"/>
    <xf numFmtId="10" fontId="21" fillId="6" borderId="20" xfId="2" applyNumberFormat="1" applyFont="1" applyFill="1" applyBorder="1" applyProtection="1">
      <protection locked="0"/>
    </xf>
    <xf numFmtId="166" fontId="31" fillId="5" borderId="34" xfId="3" applyNumberFormat="1" applyFont="1" applyFill="1" applyBorder="1" applyAlignment="1">
      <alignment vertical="center"/>
    </xf>
    <xf numFmtId="42" fontId="24" fillId="5" borderId="35" xfId="3" applyNumberFormat="1" applyFont="1" applyFill="1" applyBorder="1" applyAlignment="1">
      <alignment horizontal="center" vertical="center"/>
    </xf>
    <xf numFmtId="3" fontId="21" fillId="6" borderId="1" xfId="2" applyNumberFormat="1" applyFont="1" applyFill="1" applyProtection="1">
      <protection locked="0"/>
    </xf>
    <xf numFmtId="3" fontId="21" fillId="6" borderId="18" xfId="2" applyNumberFormat="1" applyFont="1" applyFill="1" applyBorder="1" applyProtection="1">
      <protection locked="0"/>
    </xf>
    <xf numFmtId="0" fontId="8" fillId="0" borderId="6" xfId="0" applyFont="1" applyBorder="1" applyAlignment="1">
      <alignment vertical="center"/>
    </xf>
    <xf numFmtId="0" fontId="22" fillId="4" borderId="23" xfId="0" applyFont="1" applyFill="1" applyBorder="1" applyAlignment="1">
      <alignment horizontal="left"/>
    </xf>
    <xf numFmtId="0" fontId="7" fillId="5" borderId="3" xfId="0" applyFont="1" applyFill="1" applyBorder="1" applyAlignment="1">
      <alignment horizontal="right"/>
    </xf>
    <xf numFmtId="0" fontId="7" fillId="5" borderId="41" xfId="0" applyFont="1" applyFill="1" applyBorder="1" applyAlignment="1">
      <alignment horizontal="right"/>
    </xf>
    <xf numFmtId="0" fontId="17" fillId="5" borderId="3" xfId="0" applyFont="1" applyFill="1" applyBorder="1" applyAlignment="1">
      <alignment horizontal="center" wrapText="1"/>
    </xf>
    <xf numFmtId="0" fontId="14" fillId="4" borderId="0" xfId="0" applyFont="1" applyFill="1" applyBorder="1"/>
    <xf numFmtId="0" fontId="11" fillId="5" borderId="9" xfId="0" applyFont="1" applyFill="1" applyBorder="1"/>
    <xf numFmtId="0" fontId="21" fillId="6" borderId="1" xfId="2" applyFont="1" applyFill="1" applyAlignment="1" applyProtection="1">
      <alignment horizontal="left"/>
      <protection locked="0"/>
    </xf>
    <xf numFmtId="0" fontId="21" fillId="6" borderId="18" xfId="2" applyFont="1" applyFill="1" applyBorder="1" applyAlignment="1" applyProtection="1">
      <alignment horizontal="left"/>
      <protection locked="0"/>
    </xf>
    <xf numFmtId="16" fontId="26" fillId="5" borderId="11" xfId="0" quotePrefix="1" applyNumberFormat="1" applyFont="1" applyFill="1" applyBorder="1" applyAlignment="1">
      <alignment horizontal="right" vertical="center"/>
    </xf>
    <xf numFmtId="0" fontId="26" fillId="5" borderId="0" xfId="0" applyFont="1" applyFill="1" applyBorder="1" applyAlignment="1">
      <alignment vertical="center"/>
    </xf>
    <xf numFmtId="0" fontId="10" fillId="5" borderId="0" xfId="5" applyFont="1" applyFill="1" applyBorder="1" applyAlignment="1">
      <alignment vertical="center" wrapText="1"/>
    </xf>
    <xf numFmtId="4" fontId="28" fillId="5" borderId="1" xfId="4" applyNumberFormat="1" applyFont="1" applyFill="1"/>
    <xf numFmtId="4" fontId="28" fillId="5" borderId="19" xfId="4" applyNumberFormat="1" applyFont="1" applyFill="1" applyBorder="1"/>
    <xf numFmtId="4" fontId="27" fillId="5" borderId="1" xfId="4" applyNumberFormat="1" applyFont="1" applyFill="1"/>
    <xf numFmtId="4" fontId="27" fillId="5" borderId="19" xfId="4" applyNumberFormat="1" applyFont="1" applyFill="1" applyBorder="1"/>
    <xf numFmtId="0" fontId="22" fillId="4" borderId="51" xfId="0" applyFont="1" applyFill="1" applyBorder="1"/>
    <xf numFmtId="0" fontId="22" fillId="4" borderId="4" xfId="0" applyFont="1" applyFill="1" applyBorder="1"/>
    <xf numFmtId="0" fontId="22" fillId="5" borderId="4" xfId="0" applyFont="1" applyFill="1" applyBorder="1"/>
    <xf numFmtId="166" fontId="21" fillId="6" borderId="20" xfId="2" applyNumberFormat="1" applyFont="1" applyFill="1" applyBorder="1" applyProtection="1">
      <protection locked="0"/>
    </xf>
    <xf numFmtId="164" fontId="21" fillId="6" borderId="20" xfId="2" applyNumberFormat="1" applyFont="1" applyFill="1" applyBorder="1" applyProtection="1">
      <protection locked="0"/>
    </xf>
    <xf numFmtId="164" fontId="22" fillId="5" borderId="4" xfId="1" applyNumberFormat="1" applyFont="1" applyFill="1" applyBorder="1"/>
    <xf numFmtId="164" fontId="15" fillId="5" borderId="4" xfId="1" applyNumberFormat="1" applyFont="1" applyFill="1" applyBorder="1"/>
    <xf numFmtId="164" fontId="7" fillId="5" borderId="4" xfId="1" applyNumberFormat="1" applyFont="1" applyFill="1" applyBorder="1"/>
    <xf numFmtId="164" fontId="7" fillId="5" borderId="4" xfId="1" applyNumberFormat="1" applyFont="1" applyFill="1" applyBorder="1" applyAlignment="1">
      <alignment vertical="center"/>
    </xf>
    <xf numFmtId="4" fontId="21" fillId="6" borderId="20" xfId="2" applyNumberFormat="1" applyFont="1" applyFill="1" applyBorder="1" applyAlignment="1" applyProtection="1">
      <alignment vertical="center"/>
      <protection locked="0"/>
    </xf>
    <xf numFmtId="4" fontId="13" fillId="5" borderId="4" xfId="1" applyNumberFormat="1" applyFont="1" applyFill="1" applyBorder="1" applyAlignment="1" applyProtection="1"/>
    <xf numFmtId="164" fontId="22" fillId="5" borderId="52" xfId="1" applyNumberFormat="1" applyFont="1" applyFill="1" applyBorder="1" applyAlignment="1">
      <alignment vertical="center"/>
    </xf>
    <xf numFmtId="0" fontId="7" fillId="4" borderId="53" xfId="0" applyFont="1" applyFill="1" applyBorder="1"/>
    <xf numFmtId="0" fontId="7" fillId="4" borderId="54" xfId="0" applyFont="1" applyFill="1" applyBorder="1"/>
    <xf numFmtId="0" fontId="7" fillId="5" borderId="54" xfId="0" applyFont="1" applyFill="1" applyBorder="1"/>
    <xf numFmtId="164" fontId="7" fillId="5" borderId="54" xfId="1" applyNumberFormat="1" applyFont="1" applyFill="1" applyBorder="1"/>
    <xf numFmtId="164" fontId="24" fillId="5" borderId="55" xfId="3" applyNumberFormat="1" applyFont="1" applyFill="1" applyBorder="1"/>
    <xf numFmtId="164" fontId="29" fillId="5" borderId="55" xfId="3" applyNumberFormat="1" applyFont="1" applyFill="1" applyBorder="1"/>
    <xf numFmtId="164" fontId="24" fillId="5" borderId="55" xfId="3" applyNumberFormat="1" applyFont="1" applyFill="1" applyBorder="1" applyAlignment="1">
      <alignment vertical="center"/>
    </xf>
    <xf numFmtId="164" fontId="28" fillId="5" borderId="56" xfId="4" applyNumberFormat="1" applyFont="1" applyFill="1" applyBorder="1" applyAlignment="1">
      <alignment vertical="center"/>
    </xf>
    <xf numFmtId="164" fontId="7" fillId="5" borderId="54" xfId="0" applyNumberFormat="1" applyFont="1" applyFill="1" applyBorder="1" applyAlignment="1">
      <alignment vertical="center"/>
    </xf>
    <xf numFmtId="164" fontId="24" fillId="5" borderId="57" xfId="3" applyNumberFormat="1" applyFont="1" applyFill="1" applyBorder="1" applyAlignment="1">
      <alignment vertical="center"/>
    </xf>
    <xf numFmtId="0" fontId="22" fillId="4" borderId="58" xfId="0" applyFont="1" applyFill="1" applyBorder="1"/>
    <xf numFmtId="0" fontId="22" fillId="4" borderId="27" xfId="0" applyFont="1" applyFill="1" applyBorder="1"/>
    <xf numFmtId="0" fontId="22" fillId="4" borderId="29" xfId="0" applyFont="1" applyFill="1" applyBorder="1"/>
    <xf numFmtId="0" fontId="22" fillId="4" borderId="12" xfId="0" applyFont="1" applyFill="1" applyBorder="1"/>
    <xf numFmtId="0" fontId="22" fillId="5" borderId="29" xfId="0" applyFont="1" applyFill="1" applyBorder="1"/>
    <xf numFmtId="164" fontId="21" fillId="6" borderId="59" xfId="2" applyNumberFormat="1" applyFont="1" applyFill="1" applyBorder="1" applyProtection="1">
      <protection locked="0"/>
    </xf>
    <xf numFmtId="164" fontId="21" fillId="6" borderId="31" xfId="2" applyNumberFormat="1" applyFont="1" applyFill="1" applyBorder="1" applyProtection="1">
      <protection locked="0"/>
    </xf>
    <xf numFmtId="164" fontId="28" fillId="5" borderId="59" xfId="4" applyNumberFormat="1" applyFont="1" applyFill="1" applyBorder="1" applyProtection="1"/>
    <xf numFmtId="164" fontId="28" fillId="5" borderId="31" xfId="4" applyNumberFormat="1" applyFont="1" applyFill="1" applyBorder="1" applyProtection="1"/>
    <xf numFmtId="164" fontId="24" fillId="5" borderId="61" xfId="3" applyNumberFormat="1" applyFont="1" applyFill="1" applyBorder="1"/>
    <xf numFmtId="164" fontId="27" fillId="5" borderId="61" xfId="3" applyNumberFormat="1" applyFont="1" applyFill="1" applyBorder="1"/>
    <xf numFmtId="164" fontId="27" fillId="5" borderId="30" xfId="3" applyNumberFormat="1" applyFont="1" applyFill="1" applyBorder="1"/>
    <xf numFmtId="164" fontId="24" fillId="5" borderId="61" xfId="3" applyNumberFormat="1" applyFont="1" applyFill="1" applyBorder="1" applyAlignment="1">
      <alignment vertical="center"/>
    </xf>
    <xf numFmtId="166" fontId="21" fillId="6" borderId="59" xfId="2" applyNumberFormat="1" applyFont="1" applyFill="1" applyBorder="1" applyProtection="1">
      <protection locked="0"/>
    </xf>
    <xf numFmtId="166" fontId="21" fillId="6" borderId="31" xfId="2" applyNumberFormat="1" applyFont="1" applyFill="1" applyBorder="1" applyProtection="1">
      <protection locked="0"/>
    </xf>
    <xf numFmtId="166" fontId="31" fillId="5" borderId="62" xfId="3" applyNumberFormat="1" applyFont="1" applyFill="1" applyBorder="1" applyAlignment="1">
      <alignment vertical="center"/>
    </xf>
    <xf numFmtId="166" fontId="31" fillId="5" borderId="35" xfId="3" applyNumberFormat="1" applyFont="1" applyFill="1" applyBorder="1" applyAlignment="1">
      <alignment vertical="center"/>
    </xf>
    <xf numFmtId="17" fontId="11" fillId="4" borderId="8" xfId="0" applyNumberFormat="1" applyFont="1" applyFill="1" applyBorder="1" applyAlignment="1">
      <alignment horizontal="center"/>
    </xf>
    <xf numFmtId="17" fontId="11" fillId="4" borderId="10" xfId="0" applyNumberFormat="1" applyFont="1" applyFill="1" applyBorder="1" applyAlignment="1">
      <alignment horizontal="center"/>
    </xf>
    <xf numFmtId="0" fontId="22" fillId="4" borderId="11" xfId="0" applyFont="1" applyFill="1" applyBorder="1"/>
    <xf numFmtId="164" fontId="30" fillId="5" borderId="11" xfId="1" applyNumberFormat="1" applyFont="1" applyFill="1" applyBorder="1" applyProtection="1"/>
    <xf numFmtId="164" fontId="30" fillId="5" borderId="13" xfId="1" applyNumberFormat="1" applyFont="1" applyFill="1" applyBorder="1" applyProtection="1"/>
    <xf numFmtId="9" fontId="21" fillId="6" borderId="11" xfId="2" applyNumberFormat="1" applyFont="1" applyFill="1" applyBorder="1" applyAlignment="1" applyProtection="1">
      <alignment horizontal="center"/>
      <protection locked="0"/>
    </xf>
    <xf numFmtId="9" fontId="21" fillId="6" borderId="13" xfId="2" applyNumberFormat="1" applyFont="1" applyFill="1" applyBorder="1" applyAlignment="1" applyProtection="1">
      <alignment horizontal="center"/>
      <protection locked="0"/>
    </xf>
    <xf numFmtId="164" fontId="27" fillId="5" borderId="15" xfId="4" applyNumberFormat="1" applyFont="1" applyFill="1" applyBorder="1" applyAlignment="1" applyProtection="1">
      <alignment vertical="center"/>
    </xf>
    <xf numFmtId="164" fontId="27" fillId="5" borderId="17" xfId="4" applyNumberFormat="1" applyFont="1" applyFill="1" applyBorder="1" applyAlignment="1" applyProtection="1">
      <alignment vertical="center"/>
    </xf>
    <xf numFmtId="164" fontId="35" fillId="5" borderId="59" xfId="4" applyNumberFormat="1" applyFont="1" applyFill="1" applyBorder="1" applyProtection="1">
      <protection locked="0"/>
    </xf>
    <xf numFmtId="164" fontId="35" fillId="5" borderId="1" xfId="4" applyNumberFormat="1" applyFont="1" applyFill="1" applyBorder="1" applyProtection="1">
      <protection locked="0"/>
    </xf>
    <xf numFmtId="164" fontId="35" fillId="5" borderId="31" xfId="4" applyNumberFormat="1" applyFont="1" applyFill="1" applyBorder="1" applyProtection="1">
      <protection locked="0"/>
    </xf>
    <xf numFmtId="166" fontId="28" fillId="5" borderId="59" xfId="4" applyNumberFormat="1" applyFont="1" applyFill="1" applyBorder="1" applyProtection="1"/>
    <xf numFmtId="166" fontId="28" fillId="5" borderId="1" xfId="4" applyNumberFormat="1" applyFont="1" applyFill="1" applyBorder="1" applyProtection="1"/>
    <xf numFmtId="166" fontId="28" fillId="5" borderId="31" xfId="4" applyNumberFormat="1" applyFont="1" applyFill="1" applyBorder="1" applyProtection="1"/>
    <xf numFmtId="0" fontId="21" fillId="6" borderId="1" xfId="2" applyNumberFormat="1" applyFont="1" applyFill="1" applyProtection="1">
      <protection locked="0"/>
    </xf>
    <xf numFmtId="0" fontId="21" fillId="6" borderId="18" xfId="2" applyNumberFormat="1" applyFont="1" applyFill="1" applyBorder="1" applyProtection="1">
      <protection locked="0"/>
    </xf>
    <xf numFmtId="0" fontId="22" fillId="5" borderId="0" xfId="0" applyFont="1" applyFill="1" applyBorder="1" applyAlignment="1" applyProtection="1">
      <alignment vertical="center"/>
    </xf>
    <xf numFmtId="1" fontId="28" fillId="6" borderId="0" xfId="0" applyNumberFormat="1" applyFont="1" applyFill="1" applyBorder="1" applyAlignment="1" applyProtection="1">
      <alignment vertical="center"/>
      <protection locked="0"/>
    </xf>
    <xf numFmtId="0" fontId="22" fillId="6" borderId="0" xfId="0" applyFont="1" applyFill="1" applyBorder="1" applyAlignment="1" applyProtection="1">
      <alignment horizontal="left" vertical="top" wrapText="1"/>
      <protection locked="0"/>
    </xf>
    <xf numFmtId="0" fontId="22" fillId="6" borderId="13" xfId="0" applyFont="1" applyFill="1" applyBorder="1" applyAlignment="1" applyProtection="1">
      <alignment horizontal="left" vertical="top" wrapText="1"/>
      <protection locked="0"/>
    </xf>
    <xf numFmtId="16" fontId="9" fillId="5" borderId="0" xfId="5" applyNumberFormat="1" applyFont="1" applyFill="1" applyBorder="1" applyAlignment="1">
      <alignment horizontal="left" vertical="center" wrapText="1" indent="1"/>
    </xf>
    <xf numFmtId="0" fontId="9" fillId="5" borderId="0" xfId="5" applyFont="1" applyFill="1" applyBorder="1" applyAlignment="1">
      <alignment horizontal="center" vertical="center" wrapText="1"/>
    </xf>
    <xf numFmtId="0" fontId="9" fillId="5" borderId="0" xfId="5" applyFont="1" applyFill="1" applyBorder="1" applyAlignment="1">
      <alignment horizontal="left" vertical="center" wrapText="1"/>
    </xf>
    <xf numFmtId="0" fontId="26" fillId="5" borderId="0" xfId="5" applyFont="1" applyFill="1" applyBorder="1" applyAlignment="1">
      <alignment horizontal="left" vertical="center" wrapText="1"/>
    </xf>
    <xf numFmtId="0" fontId="10" fillId="6" borderId="0" xfId="5" applyFont="1" applyFill="1" applyBorder="1" applyAlignment="1" applyProtection="1">
      <alignment horizontal="left" vertical="center" wrapText="1"/>
      <protection locked="0"/>
    </xf>
    <xf numFmtId="0" fontId="10" fillId="5" borderId="0" xfId="5" applyFont="1" applyFill="1" applyBorder="1" applyAlignment="1" applyProtection="1">
      <alignment horizontal="left" vertical="top"/>
    </xf>
    <xf numFmtId="0" fontId="10" fillId="5" borderId="13" xfId="5" applyFont="1" applyFill="1" applyBorder="1" applyAlignment="1" applyProtection="1">
      <alignment horizontal="left" vertical="top"/>
    </xf>
    <xf numFmtId="0" fontId="26" fillId="5" borderId="0" xfId="0" applyFont="1" applyFill="1" applyBorder="1" applyAlignment="1">
      <alignment horizontal="left"/>
    </xf>
    <xf numFmtId="0" fontId="10" fillId="5" borderId="0" xfId="5" applyFont="1" applyFill="1" applyBorder="1" applyAlignment="1">
      <alignment horizontal="left" vertical="center" wrapText="1"/>
    </xf>
    <xf numFmtId="0" fontId="26" fillId="5" borderId="0" xfId="0" applyFont="1" applyFill="1" applyBorder="1" applyAlignment="1">
      <alignment horizontal="left" wrapText="1"/>
    </xf>
    <xf numFmtId="0" fontId="26" fillId="5" borderId="13" xfId="0" applyFont="1" applyFill="1" applyBorder="1" applyAlignment="1">
      <alignment horizontal="left" wrapText="1"/>
    </xf>
    <xf numFmtId="0" fontId="9" fillId="5" borderId="0" xfId="5" applyFont="1" applyFill="1" applyBorder="1" applyAlignment="1">
      <alignment horizontal="left" vertical="top" wrapText="1"/>
    </xf>
    <xf numFmtId="0" fontId="21" fillId="6" borderId="1" xfId="2" applyFont="1" applyFill="1" applyAlignment="1" applyProtection="1">
      <alignment horizontal="left" vertical="center"/>
      <protection locked="0"/>
    </xf>
    <xf numFmtId="0" fontId="28" fillId="6" borderId="0" xfId="0" applyFont="1" applyFill="1" applyBorder="1" applyAlignment="1" applyProtection="1">
      <alignment horizontal="left" vertical="top" wrapText="1"/>
      <protection locked="0"/>
    </xf>
    <xf numFmtId="0" fontId="28" fillId="6" borderId="13" xfId="0" applyFont="1" applyFill="1" applyBorder="1" applyAlignment="1" applyProtection="1">
      <alignment horizontal="left" vertical="top" wrapText="1"/>
      <protection locked="0"/>
    </xf>
    <xf numFmtId="0" fontId="9" fillId="4" borderId="0" xfId="5" applyFont="1" applyFill="1" applyBorder="1" applyAlignment="1">
      <alignment horizontal="center"/>
    </xf>
    <xf numFmtId="0" fontId="9" fillId="4" borderId="13" xfId="5" applyFont="1" applyFill="1" applyBorder="1" applyAlignment="1">
      <alignment horizontal="center"/>
    </xf>
    <xf numFmtId="0" fontId="10" fillId="6" borderId="0" xfId="5" applyFont="1" applyFill="1" applyBorder="1" applyAlignment="1" applyProtection="1">
      <alignment horizontal="left" vertical="top" wrapText="1"/>
      <protection locked="0"/>
    </xf>
    <xf numFmtId="0" fontId="7" fillId="0" borderId="0" xfId="0" applyFont="1" applyAlignment="1">
      <alignment horizontal="right" vertical="center"/>
    </xf>
    <xf numFmtId="0" fontId="9" fillId="4" borderId="0" xfId="5" applyFont="1" applyFill="1" applyBorder="1" applyAlignment="1">
      <alignment horizontal="left" wrapText="1"/>
    </xf>
    <xf numFmtId="0" fontId="9" fillId="4" borderId="0" xfId="5" applyFont="1" applyFill="1" applyBorder="1" applyAlignment="1">
      <alignment horizontal="center" wrapText="1"/>
    </xf>
    <xf numFmtId="0" fontId="22" fillId="6" borderId="0" xfId="0" applyFont="1" applyFill="1" applyBorder="1" applyAlignment="1" applyProtection="1">
      <alignment horizontal="left" vertical="center"/>
      <protection locked="0"/>
    </xf>
    <xf numFmtId="0" fontId="26" fillId="5" borderId="0" xfId="5" applyFont="1" applyFill="1" applyBorder="1" applyAlignment="1">
      <alignment horizontal="left" vertical="top" wrapText="1"/>
    </xf>
    <xf numFmtId="16" fontId="33" fillId="5" borderId="0" xfId="5" applyNumberFormat="1" applyFont="1" applyFill="1" applyBorder="1" applyAlignment="1">
      <alignment horizontal="left" vertical="center" wrapText="1"/>
    </xf>
    <xf numFmtId="164" fontId="28" fillId="5" borderId="47" xfId="4" applyNumberFormat="1" applyFont="1" applyFill="1" applyBorder="1" applyAlignment="1">
      <alignment horizontal="center"/>
    </xf>
    <xf numFmtId="164" fontId="28" fillId="5" borderId="48" xfId="4" applyNumberFormat="1" applyFont="1" applyFill="1" applyBorder="1" applyAlignment="1">
      <alignment horizontal="center"/>
    </xf>
    <xf numFmtId="164" fontId="28" fillId="5" borderId="49" xfId="4" applyNumberFormat="1" applyFont="1" applyFill="1" applyBorder="1" applyAlignment="1">
      <alignment horizontal="center"/>
    </xf>
    <xf numFmtId="0" fontId="28" fillId="5" borderId="0" xfId="2" applyFont="1" applyFill="1" applyBorder="1" applyAlignment="1" applyProtection="1">
      <alignment horizontal="left" vertical="center"/>
    </xf>
    <xf numFmtId="0" fontId="28" fillId="5" borderId="50" xfId="2" applyFont="1" applyFill="1" applyBorder="1" applyAlignment="1" applyProtection="1">
      <alignment horizontal="left" vertical="center"/>
    </xf>
    <xf numFmtId="0" fontId="28" fillId="5" borderId="1" xfId="2" applyFont="1" applyFill="1" applyAlignment="1" applyProtection="1">
      <alignment horizontal="left" vertical="center"/>
    </xf>
    <xf numFmtId="0" fontId="13" fillId="5" borderId="0" xfId="0" quotePrefix="1" applyFont="1" applyFill="1" applyAlignment="1">
      <alignment horizontal="left" vertical="top" wrapText="1"/>
    </xf>
    <xf numFmtId="0" fontId="22" fillId="5" borderId="0" xfId="0" applyFont="1" applyFill="1" applyAlignment="1">
      <alignment horizontal="left" wrapText="1"/>
    </xf>
    <xf numFmtId="0" fontId="17" fillId="5" borderId="0" xfId="0" applyFont="1" applyFill="1" applyAlignment="1" applyProtection="1">
      <alignment horizontal="left" vertical="top" wrapText="1"/>
      <protection locked="0"/>
    </xf>
    <xf numFmtId="0" fontId="11" fillId="4" borderId="25" xfId="0" applyFont="1" applyFill="1" applyBorder="1" applyAlignment="1">
      <alignment horizontal="left" vertical="center"/>
    </xf>
    <xf numFmtId="0" fontId="11" fillId="4" borderId="28" xfId="0" applyFont="1" applyFill="1" applyBorder="1" applyAlignment="1">
      <alignment horizontal="left" vertical="center"/>
    </xf>
    <xf numFmtId="0" fontId="36" fillId="5" borderId="64" xfId="0" quotePrefix="1" applyFont="1" applyFill="1" applyBorder="1" applyAlignment="1">
      <alignment horizontal="left" vertical="top" wrapText="1"/>
    </xf>
    <xf numFmtId="0" fontId="36" fillId="5" borderId="63" xfId="0" quotePrefix="1" applyFont="1" applyFill="1" applyBorder="1" applyAlignment="1">
      <alignment horizontal="left" vertical="top" wrapText="1"/>
    </xf>
    <xf numFmtId="0" fontId="36" fillId="5" borderId="65" xfId="0" quotePrefix="1" applyFont="1" applyFill="1" applyBorder="1" applyAlignment="1">
      <alignment horizontal="left" vertical="top" wrapText="1"/>
    </xf>
    <xf numFmtId="0" fontId="11" fillId="4" borderId="8" xfId="0" applyFont="1" applyFill="1" applyBorder="1" applyAlignment="1">
      <alignment horizontal="left" vertical="center"/>
    </xf>
    <xf numFmtId="0" fontId="11" fillId="4" borderId="11" xfId="0" applyFont="1" applyFill="1" applyBorder="1" applyAlignment="1">
      <alignment horizontal="left" vertical="center"/>
    </xf>
    <xf numFmtId="0" fontId="13" fillId="5" borderId="60" xfId="0" applyFont="1" applyFill="1" applyBorder="1" applyAlignment="1">
      <alignment horizontal="left"/>
    </xf>
    <xf numFmtId="0" fontId="13" fillId="5" borderId="5" xfId="0" applyFont="1" applyFill="1" applyBorder="1" applyAlignment="1">
      <alignment horizontal="left"/>
    </xf>
    <xf numFmtId="0" fontId="13" fillId="5" borderId="54" xfId="0" applyFont="1" applyFill="1" applyBorder="1" applyAlignment="1">
      <alignment horizontal="left"/>
    </xf>
    <xf numFmtId="0" fontId="22" fillId="5" borderId="4" xfId="0" applyFont="1" applyFill="1" applyBorder="1" applyAlignment="1">
      <alignment horizontal="center"/>
    </xf>
    <xf numFmtId="0" fontId="22" fillId="5" borderId="5" xfId="0" applyFont="1" applyFill="1" applyBorder="1" applyAlignment="1">
      <alignment horizontal="center"/>
    </xf>
    <xf numFmtId="0" fontId="22" fillId="5" borderId="6" xfId="0" applyFont="1" applyFill="1" applyBorder="1" applyAlignment="1">
      <alignment horizontal="center"/>
    </xf>
    <xf numFmtId="0" fontId="14" fillId="4" borderId="33" xfId="0" applyFont="1" applyFill="1" applyBorder="1" applyAlignment="1">
      <alignment horizontal="right" vertical="center"/>
    </xf>
  </cellXfs>
  <cellStyles count="6">
    <cellStyle name="Ausgabe" xfId="3" builtinId="21"/>
    <cellStyle name="Berechnung" xfId="4" builtinId="22"/>
    <cellStyle name="Eingabe" xfId="2" builtinId="20"/>
    <cellStyle name="Komma" xfId="1" builtinId="3"/>
    <cellStyle name="Standard" xfId="0" builtinId="0"/>
    <cellStyle name="Standard 2" xfId="5"/>
  </cellStyles>
  <dxfs count="12">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428625</xdr:colOff>
          <xdr:row>37</xdr:row>
          <xdr:rowOff>19050</xdr:rowOff>
        </xdr:from>
        <xdr:to>
          <xdr:col>10</xdr:col>
          <xdr:colOff>571500</xdr:colOff>
          <xdr:row>38</xdr:row>
          <xdr:rowOff>28575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beigefügt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28575</xdr:rowOff>
        </xdr:from>
        <xdr:to>
          <xdr:col>10</xdr:col>
          <xdr:colOff>571500</xdr:colOff>
          <xdr:row>39</xdr:row>
          <xdr:rowOff>38100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beigefügt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103"/>
  <sheetViews>
    <sheetView tabSelected="1" topLeftCell="A28" workbookViewId="0">
      <selection activeCell="D40" sqref="D40"/>
    </sheetView>
  </sheetViews>
  <sheetFormatPr baseColWidth="10" defaultColWidth="0" defaultRowHeight="14.25" zeroHeight="1" x14ac:dyDescent="0.2"/>
  <cols>
    <col min="1" max="1" width="7.140625" style="36" customWidth="1"/>
    <col min="2" max="15" width="11.42578125" style="36" customWidth="1"/>
    <col min="16" max="16384" width="11.42578125" style="36" hidden="1"/>
  </cols>
  <sheetData>
    <row r="1" spans="1:15" s="8" customFormat="1" ht="29.25" customHeight="1" x14ac:dyDescent="0.2">
      <c r="A1" s="169" t="s">
        <v>46</v>
      </c>
      <c r="B1" s="272" t="s">
        <v>187</v>
      </c>
      <c r="C1" s="272"/>
      <c r="D1" s="272"/>
      <c r="E1" s="36"/>
      <c r="F1" s="36"/>
      <c r="G1" s="36"/>
      <c r="H1" s="278" t="s">
        <v>0</v>
      </c>
      <c r="I1" s="278"/>
      <c r="J1" s="272">
        <v>2212</v>
      </c>
      <c r="K1" s="272"/>
      <c r="L1" s="272"/>
      <c r="M1" s="36"/>
      <c r="N1" s="36"/>
      <c r="O1" s="36"/>
    </row>
    <row r="2" spans="1:15" s="8" customFormat="1" x14ac:dyDescent="0.2">
      <c r="A2" s="36"/>
      <c r="B2" s="36"/>
      <c r="C2" s="36"/>
      <c r="D2" s="36"/>
      <c r="E2" s="36"/>
      <c r="F2" s="36"/>
      <c r="G2" s="36"/>
      <c r="H2" s="36"/>
      <c r="I2" s="36"/>
      <c r="J2" s="36"/>
      <c r="K2" s="36"/>
      <c r="L2" s="36"/>
      <c r="M2" s="36"/>
      <c r="N2" s="36"/>
      <c r="O2" s="36"/>
    </row>
    <row r="3" spans="1:15" s="8" customFormat="1" ht="15" thickBot="1" x14ac:dyDescent="0.25">
      <c r="A3" s="36"/>
      <c r="B3" s="36"/>
      <c r="C3" s="36"/>
      <c r="D3" s="36"/>
      <c r="E3" s="36"/>
      <c r="F3" s="36"/>
      <c r="G3" s="36"/>
      <c r="H3" s="36"/>
      <c r="I3" s="36"/>
      <c r="J3" s="36"/>
      <c r="K3" s="36"/>
      <c r="L3" s="36"/>
      <c r="M3" s="36"/>
      <c r="N3" s="36"/>
      <c r="O3" s="36"/>
    </row>
    <row r="4" spans="1:15" s="8" customFormat="1" x14ac:dyDescent="0.2">
      <c r="A4" s="73"/>
      <c r="B4" s="74"/>
      <c r="C4" s="74"/>
      <c r="D4" s="74"/>
      <c r="E4" s="74"/>
      <c r="F4" s="74"/>
      <c r="G4" s="74"/>
      <c r="H4" s="74"/>
      <c r="I4" s="74"/>
      <c r="J4" s="74"/>
      <c r="K4" s="74"/>
      <c r="L4" s="74"/>
      <c r="M4" s="74"/>
      <c r="N4" s="64"/>
      <c r="O4" s="36"/>
    </row>
    <row r="5" spans="1:15" s="8" customFormat="1" ht="15.75" x14ac:dyDescent="0.25">
      <c r="A5" s="76" t="s">
        <v>144</v>
      </c>
      <c r="B5" s="52"/>
      <c r="C5" s="52"/>
      <c r="D5" s="52"/>
      <c r="E5" s="52"/>
      <c r="F5" s="52"/>
      <c r="G5" s="52"/>
      <c r="H5" s="52"/>
      <c r="I5" s="52"/>
      <c r="J5" s="52"/>
      <c r="K5" s="52"/>
      <c r="L5" s="52"/>
      <c r="M5" s="52"/>
      <c r="N5" s="77"/>
      <c r="O5" s="36"/>
    </row>
    <row r="6" spans="1:15" s="8" customFormat="1" ht="15" thickBot="1" x14ac:dyDescent="0.25">
      <c r="A6" s="78"/>
      <c r="B6" s="79"/>
      <c r="C6" s="79"/>
      <c r="D6" s="79"/>
      <c r="E6" s="79"/>
      <c r="F6" s="79"/>
      <c r="G6" s="79"/>
      <c r="H6" s="79"/>
      <c r="I6" s="79"/>
      <c r="J6" s="79"/>
      <c r="K6" s="79"/>
      <c r="L6" s="79"/>
      <c r="M6" s="79"/>
      <c r="N6" s="80"/>
      <c r="O6" s="36"/>
    </row>
    <row r="7" spans="1:15" s="8" customFormat="1" ht="15" x14ac:dyDescent="0.25">
      <c r="A7" s="152"/>
      <c r="B7" s="25"/>
      <c r="C7" s="25"/>
      <c r="D7" s="25"/>
      <c r="E7" s="25"/>
      <c r="F7" s="25"/>
      <c r="G7" s="25"/>
      <c r="H7" s="25"/>
      <c r="I7" s="25"/>
      <c r="J7" s="25"/>
      <c r="K7" s="25"/>
      <c r="L7" s="25"/>
      <c r="M7" s="25"/>
      <c r="N7" s="26"/>
      <c r="O7" s="36"/>
    </row>
    <row r="8" spans="1:15" s="69" customFormat="1" ht="15" x14ac:dyDescent="0.25">
      <c r="A8" s="153">
        <v>1</v>
      </c>
      <c r="B8" s="267" t="s">
        <v>145</v>
      </c>
      <c r="C8" s="267"/>
      <c r="D8" s="267"/>
      <c r="E8" s="267"/>
      <c r="F8" s="267"/>
      <c r="G8" s="267"/>
      <c r="H8" s="267"/>
      <c r="I8" s="267"/>
      <c r="J8" s="267"/>
      <c r="K8" s="154"/>
      <c r="L8" s="154"/>
      <c r="M8" s="154"/>
      <c r="N8" s="155"/>
      <c r="O8" s="71"/>
    </row>
    <row r="9" spans="1:15" s="69" customFormat="1" ht="15" x14ac:dyDescent="0.25">
      <c r="A9" s="153"/>
      <c r="B9" s="279" t="s">
        <v>1</v>
      </c>
      <c r="C9" s="279"/>
      <c r="D9" s="279"/>
      <c r="E9" s="279"/>
      <c r="F9" s="279"/>
      <c r="G9" s="280" t="s">
        <v>2</v>
      </c>
      <c r="H9" s="280"/>
      <c r="I9" s="162"/>
      <c r="J9" s="275" t="s">
        <v>3</v>
      </c>
      <c r="K9" s="275"/>
      <c r="L9" s="275"/>
      <c r="M9" s="275"/>
      <c r="N9" s="276"/>
      <c r="O9" s="71"/>
    </row>
    <row r="10" spans="1:15" s="69" customFormat="1" ht="22.5" customHeight="1" x14ac:dyDescent="0.25">
      <c r="A10" s="153"/>
      <c r="B10" s="271" t="s">
        <v>189</v>
      </c>
      <c r="C10" s="271"/>
      <c r="D10" s="271"/>
      <c r="E10" s="271"/>
      <c r="F10" s="271"/>
      <c r="G10" s="277" t="s">
        <v>16</v>
      </c>
      <c r="H10" s="277"/>
      <c r="I10" s="158"/>
      <c r="J10" s="273"/>
      <c r="K10" s="273"/>
      <c r="L10" s="273"/>
      <c r="M10" s="273"/>
      <c r="N10" s="274"/>
      <c r="O10" s="71"/>
    </row>
    <row r="11" spans="1:15" s="69" customFormat="1" ht="15" x14ac:dyDescent="0.25">
      <c r="A11" s="153"/>
      <c r="B11" s="261"/>
      <c r="C11" s="261"/>
      <c r="D11" s="261"/>
      <c r="E11" s="261"/>
      <c r="F11" s="261"/>
      <c r="G11" s="268"/>
      <c r="H11" s="268"/>
      <c r="I11" s="158"/>
      <c r="J11" s="273"/>
      <c r="K11" s="273"/>
      <c r="L11" s="273"/>
      <c r="M11" s="273"/>
      <c r="N11" s="274"/>
      <c r="O11" s="71"/>
    </row>
    <row r="12" spans="1:15" s="69" customFormat="1" ht="15" x14ac:dyDescent="0.25">
      <c r="A12" s="153"/>
      <c r="B12" s="271" t="s">
        <v>132</v>
      </c>
      <c r="C12" s="271"/>
      <c r="D12" s="271"/>
      <c r="E12" s="271"/>
      <c r="F12" s="271"/>
      <c r="G12" s="268"/>
      <c r="H12" s="268"/>
      <c r="I12" s="158"/>
      <c r="J12" s="171"/>
      <c r="K12" s="171"/>
      <c r="L12" s="172"/>
      <c r="M12" s="172"/>
      <c r="N12" s="173"/>
      <c r="O12" s="71"/>
    </row>
    <row r="13" spans="1:15" s="69" customFormat="1" ht="22.5" customHeight="1" x14ac:dyDescent="0.25">
      <c r="A13" s="153"/>
      <c r="B13" s="260" t="s">
        <v>133</v>
      </c>
      <c r="C13" s="260"/>
      <c r="D13" s="260"/>
      <c r="E13" s="260"/>
      <c r="F13" s="260"/>
      <c r="G13" s="264" t="s">
        <v>16</v>
      </c>
      <c r="H13" s="264"/>
      <c r="I13" s="158"/>
      <c r="J13" s="258"/>
      <c r="K13" s="258"/>
      <c r="L13" s="258"/>
      <c r="M13" s="258"/>
      <c r="N13" s="259"/>
      <c r="O13" s="71"/>
    </row>
    <row r="14" spans="1:15" s="69" customFormat="1" ht="22.5" customHeight="1" x14ac:dyDescent="0.25">
      <c r="A14" s="153"/>
      <c r="B14" s="164"/>
      <c r="C14" s="164"/>
      <c r="D14" s="164"/>
      <c r="E14" s="164"/>
      <c r="F14" s="164"/>
      <c r="G14" s="268"/>
      <c r="H14" s="268"/>
      <c r="I14" s="158"/>
      <c r="J14" s="258"/>
      <c r="K14" s="258"/>
      <c r="L14" s="258"/>
      <c r="M14" s="258"/>
      <c r="N14" s="259"/>
      <c r="O14" s="71"/>
    </row>
    <row r="15" spans="1:15" s="69" customFormat="1" ht="12" customHeight="1" x14ac:dyDescent="0.25">
      <c r="A15" s="153"/>
      <c r="B15" s="164"/>
      <c r="C15" s="164"/>
      <c r="D15" s="164"/>
      <c r="E15" s="164"/>
      <c r="F15" s="164"/>
      <c r="G15" s="268"/>
      <c r="H15" s="268"/>
      <c r="I15" s="158"/>
      <c r="J15" s="171"/>
      <c r="K15" s="171"/>
      <c r="L15" s="171"/>
      <c r="M15" s="171"/>
      <c r="N15" s="174"/>
      <c r="O15" s="71"/>
    </row>
    <row r="16" spans="1:15" s="69" customFormat="1" ht="22.5" customHeight="1" x14ac:dyDescent="0.25">
      <c r="A16" s="153"/>
      <c r="B16" s="260" t="s">
        <v>134</v>
      </c>
      <c r="C16" s="260"/>
      <c r="D16" s="260"/>
      <c r="E16" s="260"/>
      <c r="F16" s="260"/>
      <c r="G16" s="264" t="s">
        <v>16</v>
      </c>
      <c r="H16" s="264"/>
      <c r="I16" s="158"/>
      <c r="J16" s="258"/>
      <c r="K16" s="258"/>
      <c r="L16" s="258"/>
      <c r="M16" s="258"/>
      <c r="N16" s="259"/>
      <c r="O16" s="71"/>
    </row>
    <row r="17" spans="1:15" s="69" customFormat="1" ht="22.5" customHeight="1" x14ac:dyDescent="0.25">
      <c r="A17" s="153"/>
      <c r="B17" s="164"/>
      <c r="C17" s="164"/>
      <c r="D17" s="164"/>
      <c r="E17" s="164"/>
      <c r="F17" s="164"/>
      <c r="G17" s="268"/>
      <c r="H17" s="268"/>
      <c r="I17" s="158"/>
      <c r="J17" s="258"/>
      <c r="K17" s="258"/>
      <c r="L17" s="258"/>
      <c r="M17" s="258"/>
      <c r="N17" s="259"/>
      <c r="O17" s="71"/>
    </row>
    <row r="18" spans="1:15" s="69" customFormat="1" ht="12" customHeight="1" x14ac:dyDescent="0.25">
      <c r="A18" s="153"/>
      <c r="B18" s="164"/>
      <c r="C18" s="164"/>
      <c r="D18" s="164"/>
      <c r="E18" s="164"/>
      <c r="F18" s="164"/>
      <c r="G18" s="268"/>
      <c r="H18" s="268"/>
      <c r="I18" s="158"/>
      <c r="J18" s="171"/>
      <c r="K18" s="171"/>
      <c r="L18" s="171"/>
      <c r="M18" s="171"/>
      <c r="N18" s="174"/>
      <c r="O18" s="71"/>
    </row>
    <row r="19" spans="1:15" s="69" customFormat="1" ht="22.5" customHeight="1" x14ac:dyDescent="0.25">
      <c r="A19" s="153"/>
      <c r="B19" s="260" t="s">
        <v>135</v>
      </c>
      <c r="C19" s="260"/>
      <c r="D19" s="260"/>
      <c r="E19" s="260"/>
      <c r="F19" s="260"/>
      <c r="G19" s="264" t="s">
        <v>16</v>
      </c>
      <c r="H19" s="264"/>
      <c r="I19" s="158"/>
      <c r="J19" s="258"/>
      <c r="K19" s="258"/>
      <c r="L19" s="258"/>
      <c r="M19" s="258"/>
      <c r="N19" s="259"/>
      <c r="O19" s="71"/>
    </row>
    <row r="20" spans="1:15" s="69" customFormat="1" ht="22.5" customHeight="1" x14ac:dyDescent="0.25">
      <c r="A20" s="153"/>
      <c r="B20" s="164"/>
      <c r="C20" s="164"/>
      <c r="D20" s="164"/>
      <c r="E20" s="164"/>
      <c r="F20" s="164"/>
      <c r="G20" s="268"/>
      <c r="H20" s="268"/>
      <c r="I20" s="158"/>
      <c r="J20" s="258"/>
      <c r="K20" s="258"/>
      <c r="L20" s="258"/>
      <c r="M20" s="258"/>
      <c r="N20" s="259"/>
      <c r="O20" s="71"/>
    </row>
    <row r="21" spans="1:15" s="69" customFormat="1" ht="12" customHeight="1" x14ac:dyDescent="0.25">
      <c r="A21" s="153"/>
      <c r="B21" s="164"/>
      <c r="C21" s="164"/>
      <c r="D21" s="164"/>
      <c r="E21" s="164"/>
      <c r="F21" s="164"/>
      <c r="G21" s="268"/>
      <c r="H21" s="268"/>
      <c r="I21" s="158"/>
      <c r="J21" s="171"/>
      <c r="K21" s="171"/>
      <c r="L21" s="171"/>
      <c r="M21" s="171"/>
      <c r="N21" s="174"/>
      <c r="O21" s="71"/>
    </row>
    <row r="22" spans="1:15" s="69" customFormat="1" ht="22.5" customHeight="1" x14ac:dyDescent="0.25">
      <c r="A22" s="153"/>
      <c r="B22" s="260" t="s">
        <v>168</v>
      </c>
      <c r="C22" s="260"/>
      <c r="D22" s="260"/>
      <c r="E22" s="260"/>
      <c r="F22" s="260"/>
      <c r="G22" s="264" t="s">
        <v>16</v>
      </c>
      <c r="H22" s="264"/>
      <c r="I22" s="158"/>
      <c r="J22" s="258"/>
      <c r="K22" s="258"/>
      <c r="L22" s="258"/>
      <c r="M22" s="258"/>
      <c r="N22" s="259"/>
      <c r="O22" s="71"/>
    </row>
    <row r="23" spans="1:15" s="69" customFormat="1" ht="22.5" customHeight="1" x14ac:dyDescent="0.25">
      <c r="A23" s="153"/>
      <c r="B23" s="164"/>
      <c r="C23" s="164"/>
      <c r="D23" s="164"/>
      <c r="E23" s="164"/>
      <c r="F23" s="164"/>
      <c r="G23" s="268"/>
      <c r="H23" s="268"/>
      <c r="I23" s="158"/>
      <c r="J23" s="258"/>
      <c r="K23" s="258"/>
      <c r="L23" s="258"/>
      <c r="M23" s="258"/>
      <c r="N23" s="259"/>
      <c r="O23" s="71"/>
    </row>
    <row r="24" spans="1:15" s="69" customFormat="1" ht="12" customHeight="1" x14ac:dyDescent="0.25">
      <c r="A24" s="153"/>
      <c r="B24" s="164"/>
      <c r="C24" s="164"/>
      <c r="D24" s="164"/>
      <c r="E24" s="164"/>
      <c r="F24" s="164"/>
      <c r="G24" s="268"/>
      <c r="H24" s="268"/>
      <c r="I24" s="158"/>
      <c r="J24" s="171"/>
      <c r="K24" s="171"/>
      <c r="L24" s="171"/>
      <c r="M24" s="171"/>
      <c r="N24" s="174"/>
      <c r="O24" s="71"/>
    </row>
    <row r="25" spans="1:15" s="69" customFormat="1" ht="22.5" customHeight="1" x14ac:dyDescent="0.25">
      <c r="A25" s="153"/>
      <c r="B25" s="260" t="s">
        <v>136</v>
      </c>
      <c r="C25" s="260"/>
      <c r="D25" s="260"/>
      <c r="E25" s="260"/>
      <c r="F25" s="260"/>
      <c r="G25" s="264" t="s">
        <v>16</v>
      </c>
      <c r="H25" s="264"/>
      <c r="I25" s="158"/>
      <c r="J25" s="258"/>
      <c r="K25" s="258"/>
      <c r="L25" s="258"/>
      <c r="M25" s="258"/>
      <c r="N25" s="259"/>
      <c r="O25" s="71"/>
    </row>
    <row r="26" spans="1:15" s="69" customFormat="1" ht="22.5" customHeight="1" x14ac:dyDescent="0.25">
      <c r="A26" s="153"/>
      <c r="B26" s="164"/>
      <c r="C26" s="164"/>
      <c r="D26" s="164"/>
      <c r="E26" s="164"/>
      <c r="F26" s="164"/>
      <c r="G26" s="268"/>
      <c r="H26" s="268"/>
      <c r="I26" s="158"/>
      <c r="J26" s="258"/>
      <c r="K26" s="258"/>
      <c r="L26" s="258"/>
      <c r="M26" s="258"/>
      <c r="N26" s="259"/>
      <c r="O26" s="71"/>
    </row>
    <row r="27" spans="1:15" s="69" customFormat="1" ht="15" x14ac:dyDescent="0.25">
      <c r="A27" s="153"/>
      <c r="B27" s="261"/>
      <c r="C27" s="261"/>
      <c r="D27" s="261"/>
      <c r="E27" s="261"/>
      <c r="F27" s="261"/>
      <c r="G27" s="268"/>
      <c r="H27" s="268"/>
      <c r="I27" s="158"/>
      <c r="J27" s="171"/>
      <c r="K27" s="171"/>
      <c r="L27" s="265"/>
      <c r="M27" s="265"/>
      <c r="N27" s="266"/>
      <c r="O27" s="71"/>
    </row>
    <row r="28" spans="1:15" s="69" customFormat="1" ht="22.5" customHeight="1" x14ac:dyDescent="0.25">
      <c r="A28" s="153"/>
      <c r="B28" s="262" t="s">
        <v>179</v>
      </c>
      <c r="C28" s="262"/>
      <c r="D28" s="262"/>
      <c r="E28" s="262"/>
      <c r="F28" s="262"/>
      <c r="G28" s="264" t="s">
        <v>16</v>
      </c>
      <c r="H28" s="264"/>
      <c r="I28" s="158"/>
      <c r="J28" s="258"/>
      <c r="K28" s="258"/>
      <c r="L28" s="258"/>
      <c r="M28" s="258"/>
      <c r="N28" s="259"/>
      <c r="O28" s="71"/>
    </row>
    <row r="29" spans="1:15" s="69" customFormat="1" ht="22.5" customHeight="1" x14ac:dyDescent="0.25">
      <c r="A29" s="153"/>
      <c r="B29" s="163"/>
      <c r="C29" s="163"/>
      <c r="D29" s="163"/>
      <c r="E29" s="163"/>
      <c r="F29" s="163"/>
      <c r="G29" s="268"/>
      <c r="H29" s="268"/>
      <c r="I29" s="158"/>
      <c r="J29" s="258"/>
      <c r="K29" s="258"/>
      <c r="L29" s="258"/>
      <c r="M29" s="258"/>
      <c r="N29" s="259"/>
      <c r="O29" s="71"/>
    </row>
    <row r="30" spans="1:15" s="69" customFormat="1" ht="15.75" thickBot="1" x14ac:dyDescent="0.3">
      <c r="A30" s="156"/>
      <c r="B30" s="159"/>
      <c r="C30" s="159"/>
      <c r="D30" s="159"/>
      <c r="E30" s="159"/>
      <c r="F30" s="159"/>
      <c r="G30" s="159"/>
      <c r="H30" s="159"/>
      <c r="I30" s="159"/>
      <c r="J30" s="159"/>
      <c r="K30" s="160"/>
      <c r="L30" s="160"/>
      <c r="M30" s="160"/>
      <c r="N30" s="161"/>
      <c r="O30" s="71"/>
    </row>
    <row r="31" spans="1:15" s="8" customFormat="1" ht="15" x14ac:dyDescent="0.25">
      <c r="A31" s="152"/>
      <c r="B31" s="25"/>
      <c r="C31" s="25"/>
      <c r="D31" s="25"/>
      <c r="E31" s="25"/>
      <c r="F31" s="25"/>
      <c r="G31" s="25"/>
      <c r="H31" s="25"/>
      <c r="I31" s="25"/>
      <c r="J31" s="25"/>
      <c r="K31" s="25"/>
      <c r="L31" s="25"/>
      <c r="M31" s="25"/>
      <c r="N31" s="26"/>
      <c r="O31" s="36"/>
    </row>
    <row r="32" spans="1:15" s="69" customFormat="1" ht="15" x14ac:dyDescent="0.25">
      <c r="A32" s="153">
        <v>2</v>
      </c>
      <c r="B32" s="267" t="s">
        <v>195</v>
      </c>
      <c r="C32" s="267"/>
      <c r="D32" s="267"/>
      <c r="E32" s="267"/>
      <c r="F32" s="267"/>
      <c r="G32" s="267"/>
      <c r="H32" s="267"/>
      <c r="I32" s="267"/>
      <c r="J32" s="267"/>
      <c r="K32" s="154"/>
      <c r="L32" s="154"/>
      <c r="M32" s="154"/>
      <c r="N32" s="155"/>
      <c r="O32" s="71"/>
    </row>
    <row r="33" spans="1:15" s="10" customFormat="1" ht="18.75" customHeight="1" x14ac:dyDescent="0.25">
      <c r="A33" s="165"/>
      <c r="B33" s="166" t="s">
        <v>188</v>
      </c>
      <c r="C33" s="166"/>
      <c r="D33" s="281" t="s">
        <v>16</v>
      </c>
      <c r="E33" s="281"/>
      <c r="F33" s="281"/>
      <c r="G33" s="167"/>
      <c r="H33" s="167"/>
      <c r="I33" s="167"/>
      <c r="J33" s="167"/>
      <c r="K33" s="167"/>
      <c r="L33" s="167"/>
      <c r="M33" s="167"/>
      <c r="N33" s="168"/>
      <c r="O33" s="170"/>
    </row>
    <row r="34" spans="1:15" s="10" customFormat="1" ht="18.75" customHeight="1" x14ac:dyDescent="0.25">
      <c r="A34" s="165"/>
      <c r="B34" s="166" t="s">
        <v>150</v>
      </c>
      <c r="C34" s="166"/>
      <c r="D34" s="281" t="s">
        <v>16</v>
      </c>
      <c r="E34" s="281"/>
      <c r="F34" s="281"/>
      <c r="G34" s="167"/>
      <c r="H34" s="167"/>
      <c r="I34" s="166" t="s">
        <v>194</v>
      </c>
      <c r="J34" s="166"/>
      <c r="K34" s="281" t="s">
        <v>16</v>
      </c>
      <c r="L34" s="281"/>
      <c r="M34" s="281"/>
      <c r="N34" s="168"/>
      <c r="O34" s="170"/>
    </row>
    <row r="35" spans="1:15" s="8" customFormat="1" ht="15.75" thickBot="1" x14ac:dyDescent="0.3">
      <c r="A35" s="156"/>
      <c r="B35" s="31"/>
      <c r="C35" s="31"/>
      <c r="D35" s="31"/>
      <c r="E35" s="31"/>
      <c r="F35" s="31"/>
      <c r="G35" s="31"/>
      <c r="H35" s="31"/>
      <c r="I35" s="31"/>
      <c r="J35" s="31"/>
      <c r="K35" s="31"/>
      <c r="L35" s="31"/>
      <c r="M35" s="31"/>
      <c r="N35" s="32"/>
      <c r="O35" s="36"/>
    </row>
    <row r="36" spans="1:15" s="8" customFormat="1" ht="15" x14ac:dyDescent="0.25">
      <c r="A36" s="152"/>
      <c r="B36" s="25"/>
      <c r="C36" s="25"/>
      <c r="D36" s="25"/>
      <c r="E36" s="25"/>
      <c r="F36" s="25"/>
      <c r="G36" s="25"/>
      <c r="H36" s="25"/>
      <c r="I36" s="25"/>
      <c r="J36" s="25"/>
      <c r="K36" s="25"/>
      <c r="L36" s="25"/>
      <c r="M36" s="25"/>
      <c r="N36" s="26"/>
      <c r="O36" s="36"/>
    </row>
    <row r="37" spans="1:15" s="69" customFormat="1" ht="15" x14ac:dyDescent="0.25">
      <c r="A37" s="153">
        <v>3</v>
      </c>
      <c r="B37" s="267" t="s">
        <v>196</v>
      </c>
      <c r="C37" s="267"/>
      <c r="D37" s="267"/>
      <c r="E37" s="267"/>
      <c r="F37" s="267"/>
      <c r="G37" s="267"/>
      <c r="H37" s="267"/>
      <c r="I37" s="267"/>
      <c r="J37" s="267"/>
      <c r="K37" s="154"/>
      <c r="L37" s="154"/>
      <c r="M37" s="154"/>
      <c r="N37" s="155"/>
      <c r="O37" s="71"/>
    </row>
    <row r="38" spans="1:15" s="10" customFormat="1" ht="18" customHeight="1" x14ac:dyDescent="0.25">
      <c r="A38" s="165"/>
      <c r="B38" s="167" t="s">
        <v>199</v>
      </c>
      <c r="C38" s="167"/>
      <c r="D38" s="167"/>
      <c r="E38" s="167"/>
      <c r="F38" s="167"/>
      <c r="G38" s="167"/>
      <c r="H38" s="167"/>
      <c r="I38" s="167"/>
      <c r="J38" s="167"/>
      <c r="K38" s="167"/>
      <c r="L38" s="167"/>
      <c r="M38" s="167"/>
      <c r="N38" s="168"/>
      <c r="O38" s="170"/>
    </row>
    <row r="39" spans="1:15" s="10" customFormat="1" ht="18" customHeight="1" x14ac:dyDescent="0.25">
      <c r="A39" s="165"/>
      <c r="B39" s="167" t="s">
        <v>151</v>
      </c>
      <c r="C39" s="167"/>
      <c r="D39" s="167"/>
      <c r="E39" s="167"/>
      <c r="F39" s="167"/>
      <c r="G39" s="167"/>
      <c r="H39" s="167"/>
      <c r="I39" s="167"/>
      <c r="J39" s="167"/>
      <c r="K39" s="167"/>
      <c r="L39" s="167"/>
      <c r="M39" s="167"/>
      <c r="N39" s="168"/>
      <c r="O39" s="170"/>
    </row>
    <row r="40" spans="1:15" s="10" customFormat="1" ht="18" customHeight="1" x14ac:dyDescent="0.25">
      <c r="A40" s="165"/>
      <c r="B40" s="167" t="s">
        <v>191</v>
      </c>
      <c r="C40" s="167"/>
      <c r="D40" s="257"/>
      <c r="E40" s="256"/>
      <c r="F40" s="167"/>
      <c r="G40" s="167"/>
      <c r="H40" s="167"/>
      <c r="I40" s="167"/>
      <c r="J40" s="167"/>
      <c r="K40" s="167"/>
      <c r="L40" s="167"/>
      <c r="M40" s="167"/>
      <c r="N40" s="168"/>
      <c r="O40" s="170"/>
    </row>
    <row r="41" spans="1:15" s="8" customFormat="1" ht="15.75" thickBot="1" x14ac:dyDescent="0.3">
      <c r="A41" s="156"/>
      <c r="B41" s="31"/>
      <c r="C41" s="31"/>
      <c r="D41" s="31"/>
      <c r="E41" s="31"/>
      <c r="F41" s="31"/>
      <c r="G41" s="31"/>
      <c r="H41" s="31"/>
      <c r="I41" s="31"/>
      <c r="J41" s="31"/>
      <c r="K41" s="31"/>
      <c r="L41" s="31"/>
      <c r="M41" s="31"/>
      <c r="N41" s="32"/>
      <c r="O41" s="36"/>
    </row>
    <row r="42" spans="1:15" s="8" customFormat="1" ht="15" x14ac:dyDescent="0.25">
      <c r="A42" s="152"/>
      <c r="B42" s="25"/>
      <c r="C42" s="25"/>
      <c r="D42" s="25"/>
      <c r="E42" s="25"/>
      <c r="F42" s="25"/>
      <c r="G42" s="25"/>
      <c r="H42" s="25"/>
      <c r="I42" s="25"/>
      <c r="J42" s="25"/>
      <c r="K42" s="25"/>
      <c r="L42" s="25"/>
      <c r="M42" s="25"/>
      <c r="N42" s="26"/>
      <c r="O42" s="36"/>
    </row>
    <row r="43" spans="1:15" s="69" customFormat="1" ht="15" customHeight="1" x14ac:dyDescent="0.25">
      <c r="A43" s="157">
        <v>4</v>
      </c>
      <c r="B43" s="269" t="s">
        <v>146</v>
      </c>
      <c r="C43" s="269"/>
      <c r="D43" s="269"/>
      <c r="E43" s="269"/>
      <c r="F43" s="269"/>
      <c r="G43" s="269"/>
      <c r="H43" s="269"/>
      <c r="I43" s="269"/>
      <c r="J43" s="269"/>
      <c r="K43" s="269"/>
      <c r="L43" s="269"/>
      <c r="M43" s="269"/>
      <c r="N43" s="270"/>
      <c r="O43" s="71"/>
    </row>
    <row r="44" spans="1:15" s="10" customFormat="1" ht="18" customHeight="1" x14ac:dyDescent="0.25">
      <c r="A44" s="165"/>
      <c r="B44" s="167"/>
      <c r="C44" s="167"/>
      <c r="D44" s="167"/>
      <c r="E44" s="167"/>
      <c r="F44" s="167"/>
      <c r="G44" s="167"/>
      <c r="H44" s="167"/>
      <c r="I44" s="167"/>
      <c r="J44" s="167"/>
      <c r="K44" s="167"/>
      <c r="L44" s="167"/>
      <c r="M44" s="167"/>
      <c r="N44" s="168"/>
      <c r="O44" s="170"/>
    </row>
    <row r="45" spans="1:15" s="10" customFormat="1" ht="18" customHeight="1" x14ac:dyDescent="0.25">
      <c r="A45" s="193" t="s">
        <v>170</v>
      </c>
      <c r="B45" s="263" t="s">
        <v>174</v>
      </c>
      <c r="C45" s="263"/>
      <c r="D45" s="263"/>
      <c r="E45" s="263"/>
      <c r="F45" s="263"/>
      <c r="G45" s="195"/>
      <c r="H45" s="258" t="s">
        <v>177</v>
      </c>
      <c r="I45" s="258"/>
      <c r="J45" s="258"/>
      <c r="K45" s="258"/>
      <c r="L45" s="258"/>
      <c r="M45" s="258"/>
      <c r="N45" s="259"/>
      <c r="O45" s="170"/>
    </row>
    <row r="46" spans="1:15" s="10" customFormat="1" ht="24" customHeight="1" x14ac:dyDescent="0.25">
      <c r="A46" s="193"/>
      <c r="B46" s="283" t="s">
        <v>175</v>
      </c>
      <c r="C46" s="283"/>
      <c r="D46" s="283"/>
      <c r="E46" s="264" t="s">
        <v>16</v>
      </c>
      <c r="F46" s="264"/>
      <c r="G46" s="195"/>
      <c r="H46" s="258"/>
      <c r="I46" s="258"/>
      <c r="J46" s="258"/>
      <c r="K46" s="258"/>
      <c r="L46" s="258"/>
      <c r="M46" s="258"/>
      <c r="N46" s="259"/>
      <c r="O46" s="170"/>
    </row>
    <row r="47" spans="1:15" s="10" customFormat="1" ht="24" customHeight="1" x14ac:dyDescent="0.25">
      <c r="A47" s="193"/>
      <c r="B47" s="283" t="s">
        <v>176</v>
      </c>
      <c r="C47" s="283"/>
      <c r="D47" s="283"/>
      <c r="E47" s="264" t="s">
        <v>16</v>
      </c>
      <c r="F47" s="264"/>
      <c r="G47" s="195"/>
      <c r="H47" s="258"/>
      <c r="I47" s="258"/>
      <c r="J47" s="258"/>
      <c r="K47" s="258"/>
      <c r="L47" s="258"/>
      <c r="M47" s="258"/>
      <c r="N47" s="259"/>
      <c r="O47" s="170"/>
    </row>
    <row r="48" spans="1:15" s="10" customFormat="1" ht="24" customHeight="1" x14ac:dyDescent="0.25">
      <c r="A48" s="193"/>
      <c r="B48" s="283" t="s">
        <v>193</v>
      </c>
      <c r="C48" s="283"/>
      <c r="D48" s="283"/>
      <c r="E48" s="264" t="s">
        <v>16</v>
      </c>
      <c r="F48" s="264"/>
      <c r="G48" s="195"/>
      <c r="H48" s="258"/>
      <c r="I48" s="258"/>
      <c r="J48" s="258"/>
      <c r="K48" s="258"/>
      <c r="L48" s="258"/>
      <c r="M48" s="258"/>
      <c r="N48" s="259"/>
      <c r="O48" s="170"/>
    </row>
    <row r="49" spans="1:15" s="10" customFormat="1" ht="18" customHeight="1" x14ac:dyDescent="0.25">
      <c r="A49" s="193"/>
      <c r="B49" s="167"/>
      <c r="C49" s="167"/>
      <c r="D49" s="167"/>
      <c r="E49" s="167"/>
      <c r="F49" s="167"/>
      <c r="G49" s="167"/>
      <c r="H49" s="167"/>
      <c r="I49" s="167"/>
      <c r="J49" s="167"/>
      <c r="K49" s="167"/>
      <c r="L49" s="167"/>
      <c r="M49" s="167"/>
      <c r="N49" s="168"/>
      <c r="O49" s="170"/>
    </row>
    <row r="50" spans="1:15" s="10" customFormat="1" ht="18" customHeight="1" x14ac:dyDescent="0.25">
      <c r="A50" s="193" t="s">
        <v>171</v>
      </c>
      <c r="B50" s="194" t="s">
        <v>181</v>
      </c>
      <c r="C50" s="167"/>
      <c r="D50" s="167"/>
      <c r="E50" s="167"/>
      <c r="F50" s="167"/>
      <c r="G50" s="167"/>
      <c r="H50" s="167"/>
      <c r="I50" s="167"/>
      <c r="J50" s="167"/>
      <c r="K50" s="167"/>
      <c r="L50" s="167"/>
      <c r="M50" s="167"/>
      <c r="N50" s="168"/>
      <c r="O50" s="170"/>
    </row>
    <row r="51" spans="1:15" s="10" customFormat="1" ht="18" customHeight="1" x14ac:dyDescent="0.25">
      <c r="A51" s="193"/>
      <c r="B51" s="258"/>
      <c r="C51" s="258"/>
      <c r="D51" s="258"/>
      <c r="E51" s="258"/>
      <c r="F51" s="258"/>
      <c r="G51" s="258"/>
      <c r="H51" s="258"/>
      <c r="I51" s="258"/>
      <c r="J51" s="258"/>
      <c r="K51" s="258"/>
      <c r="L51" s="258"/>
      <c r="M51" s="258"/>
      <c r="N51" s="259"/>
      <c r="O51" s="170"/>
    </row>
    <row r="52" spans="1:15" s="10" customFormat="1" ht="18" customHeight="1" x14ac:dyDescent="0.25">
      <c r="A52" s="193"/>
      <c r="B52" s="258"/>
      <c r="C52" s="258"/>
      <c r="D52" s="258"/>
      <c r="E52" s="258"/>
      <c r="F52" s="258"/>
      <c r="G52" s="258"/>
      <c r="H52" s="258"/>
      <c r="I52" s="258"/>
      <c r="J52" s="258"/>
      <c r="K52" s="258"/>
      <c r="L52" s="258"/>
      <c r="M52" s="258"/>
      <c r="N52" s="259"/>
      <c r="O52" s="170"/>
    </row>
    <row r="53" spans="1:15" s="10" customFormat="1" ht="18" customHeight="1" x14ac:dyDescent="0.25">
      <c r="A53" s="193"/>
      <c r="B53" s="258"/>
      <c r="C53" s="258"/>
      <c r="D53" s="258"/>
      <c r="E53" s="258"/>
      <c r="F53" s="258"/>
      <c r="G53" s="258"/>
      <c r="H53" s="258"/>
      <c r="I53" s="258"/>
      <c r="J53" s="258"/>
      <c r="K53" s="258"/>
      <c r="L53" s="258"/>
      <c r="M53" s="258"/>
      <c r="N53" s="259"/>
      <c r="O53" s="170"/>
    </row>
    <row r="54" spans="1:15" s="10" customFormat="1" ht="18" customHeight="1" x14ac:dyDescent="0.25">
      <c r="A54" s="193"/>
      <c r="B54" s="258"/>
      <c r="C54" s="258"/>
      <c r="D54" s="258"/>
      <c r="E54" s="258"/>
      <c r="F54" s="258"/>
      <c r="G54" s="258"/>
      <c r="H54" s="258"/>
      <c r="I54" s="258"/>
      <c r="J54" s="258"/>
      <c r="K54" s="258"/>
      <c r="L54" s="258"/>
      <c r="M54" s="258"/>
      <c r="N54" s="259"/>
      <c r="O54" s="170"/>
    </row>
    <row r="55" spans="1:15" s="10" customFormat="1" ht="18" customHeight="1" x14ac:dyDescent="0.25">
      <c r="A55" s="193"/>
      <c r="B55" s="258"/>
      <c r="C55" s="258"/>
      <c r="D55" s="258"/>
      <c r="E55" s="258"/>
      <c r="F55" s="258"/>
      <c r="G55" s="258"/>
      <c r="H55" s="258"/>
      <c r="I55" s="258"/>
      <c r="J55" s="258"/>
      <c r="K55" s="258"/>
      <c r="L55" s="258"/>
      <c r="M55" s="258"/>
      <c r="N55" s="259"/>
      <c r="O55" s="170"/>
    </row>
    <row r="56" spans="1:15" s="10" customFormat="1" ht="18" customHeight="1" x14ac:dyDescent="0.25">
      <c r="A56" s="193"/>
      <c r="B56" s="258"/>
      <c r="C56" s="258"/>
      <c r="D56" s="258"/>
      <c r="E56" s="258"/>
      <c r="F56" s="258"/>
      <c r="G56" s="258"/>
      <c r="H56" s="258"/>
      <c r="I56" s="258"/>
      <c r="J56" s="258"/>
      <c r="K56" s="258"/>
      <c r="L56" s="258"/>
      <c r="M56" s="258"/>
      <c r="N56" s="259"/>
      <c r="O56" s="170"/>
    </row>
    <row r="57" spans="1:15" s="10" customFormat="1" ht="18" customHeight="1" x14ac:dyDescent="0.25">
      <c r="A57" s="193"/>
      <c r="B57" s="258"/>
      <c r="C57" s="258"/>
      <c r="D57" s="258"/>
      <c r="E57" s="258"/>
      <c r="F57" s="258"/>
      <c r="G57" s="258"/>
      <c r="H57" s="258"/>
      <c r="I57" s="258"/>
      <c r="J57" s="258"/>
      <c r="K57" s="258"/>
      <c r="L57" s="258"/>
      <c r="M57" s="258"/>
      <c r="N57" s="259"/>
      <c r="O57" s="170"/>
    </row>
    <row r="58" spans="1:15" s="10" customFormat="1" ht="18" customHeight="1" x14ac:dyDescent="0.25">
      <c r="A58" s="193"/>
      <c r="B58" s="194"/>
      <c r="C58" s="167"/>
      <c r="D58" s="167"/>
      <c r="E58" s="167"/>
      <c r="F58" s="167"/>
      <c r="G58" s="167"/>
      <c r="H58" s="167"/>
      <c r="I58" s="167"/>
      <c r="J58" s="167"/>
      <c r="K58" s="167"/>
      <c r="L58" s="167"/>
      <c r="M58" s="167"/>
      <c r="N58" s="168"/>
      <c r="O58" s="170"/>
    </row>
    <row r="59" spans="1:15" s="10" customFormat="1" ht="18" customHeight="1" x14ac:dyDescent="0.25">
      <c r="A59" s="193" t="s">
        <v>172</v>
      </c>
      <c r="B59" s="282" t="s">
        <v>178</v>
      </c>
      <c r="C59" s="282"/>
      <c r="D59" s="282"/>
      <c r="E59" s="264" t="s">
        <v>16</v>
      </c>
      <c r="F59" s="264"/>
      <c r="G59" s="158"/>
      <c r="H59" s="258"/>
      <c r="I59" s="258"/>
      <c r="J59" s="258"/>
      <c r="K59" s="258"/>
      <c r="L59" s="258"/>
      <c r="M59" s="258"/>
      <c r="N59" s="259"/>
      <c r="O59" s="170"/>
    </row>
    <row r="60" spans="1:15" s="10" customFormat="1" ht="18" customHeight="1" x14ac:dyDescent="0.25">
      <c r="A60" s="193"/>
      <c r="B60" s="163"/>
      <c r="C60" s="163"/>
      <c r="D60" s="163"/>
      <c r="E60" s="163"/>
      <c r="F60" s="163"/>
      <c r="G60" s="158"/>
      <c r="H60" s="258"/>
      <c r="I60" s="258"/>
      <c r="J60" s="258"/>
      <c r="K60" s="258"/>
      <c r="L60" s="258"/>
      <c r="M60" s="258"/>
      <c r="N60" s="259"/>
      <c r="O60" s="170"/>
    </row>
    <row r="61" spans="1:15" s="10" customFormat="1" ht="18" customHeight="1" x14ac:dyDescent="0.25">
      <c r="A61" s="193"/>
      <c r="B61" s="167"/>
      <c r="C61" s="167"/>
      <c r="D61" s="167"/>
      <c r="E61" s="167"/>
      <c r="F61" s="167"/>
      <c r="G61" s="167"/>
      <c r="H61" s="167"/>
      <c r="I61" s="167"/>
      <c r="J61" s="167"/>
      <c r="K61" s="167"/>
      <c r="L61" s="167"/>
      <c r="M61" s="167"/>
      <c r="N61" s="168"/>
      <c r="O61" s="170"/>
    </row>
    <row r="62" spans="1:15" s="10" customFormat="1" ht="18" customHeight="1" x14ac:dyDescent="0.25">
      <c r="A62" s="193" t="s">
        <v>173</v>
      </c>
      <c r="B62" s="167" t="s">
        <v>180</v>
      </c>
      <c r="C62" s="167"/>
      <c r="D62" s="167"/>
      <c r="E62" s="167"/>
      <c r="F62" s="167"/>
      <c r="G62" s="167"/>
      <c r="H62" s="167"/>
      <c r="I62" s="167"/>
      <c r="J62" s="167"/>
      <c r="K62" s="167"/>
      <c r="L62" s="167"/>
      <c r="M62" s="167"/>
      <c r="N62" s="168"/>
      <c r="O62" s="170"/>
    </row>
    <row r="63" spans="1:15" s="10" customFormat="1" ht="18" customHeight="1" x14ac:dyDescent="0.25">
      <c r="A63" s="165"/>
      <c r="B63" s="167"/>
      <c r="C63" s="167"/>
      <c r="D63" s="167"/>
      <c r="E63" s="167"/>
      <c r="F63" s="167"/>
      <c r="G63" s="167"/>
      <c r="H63" s="167"/>
      <c r="I63" s="167"/>
      <c r="J63" s="167"/>
      <c r="K63" s="167"/>
      <c r="L63" s="167"/>
      <c r="M63" s="167"/>
      <c r="N63" s="168"/>
      <c r="O63" s="170"/>
    </row>
    <row r="64" spans="1:15" s="10" customFormat="1" ht="18" customHeight="1" x14ac:dyDescent="0.25">
      <c r="A64" s="193" t="s">
        <v>169</v>
      </c>
      <c r="B64" s="194" t="s">
        <v>155</v>
      </c>
      <c r="C64" s="167"/>
      <c r="D64" s="167"/>
      <c r="E64" s="167"/>
      <c r="F64" s="167"/>
      <c r="G64" s="167"/>
      <c r="H64" s="167"/>
      <c r="I64" s="167"/>
      <c r="J64" s="167"/>
      <c r="K64" s="167"/>
      <c r="L64" s="167"/>
      <c r="M64" s="167"/>
      <c r="N64" s="168"/>
      <c r="O64" s="170"/>
    </row>
    <row r="65" spans="1:15" s="8" customFormat="1" ht="15" x14ac:dyDescent="0.25">
      <c r="A65" s="153"/>
      <c r="B65" s="258"/>
      <c r="C65" s="258"/>
      <c r="D65" s="258"/>
      <c r="E65" s="258"/>
      <c r="F65" s="258"/>
      <c r="G65" s="258"/>
      <c r="H65" s="258"/>
      <c r="I65" s="258"/>
      <c r="J65" s="258"/>
      <c r="K65" s="258"/>
      <c r="L65" s="258"/>
      <c r="M65" s="258"/>
      <c r="N65" s="259"/>
      <c r="O65" s="36"/>
    </row>
    <row r="66" spans="1:15" s="8" customFormat="1" ht="15" x14ac:dyDescent="0.25">
      <c r="A66" s="153"/>
      <c r="B66" s="258"/>
      <c r="C66" s="258"/>
      <c r="D66" s="258"/>
      <c r="E66" s="258"/>
      <c r="F66" s="258"/>
      <c r="G66" s="258"/>
      <c r="H66" s="258"/>
      <c r="I66" s="258"/>
      <c r="J66" s="258"/>
      <c r="K66" s="258"/>
      <c r="L66" s="258"/>
      <c r="M66" s="258"/>
      <c r="N66" s="259"/>
      <c r="O66" s="36"/>
    </row>
    <row r="67" spans="1:15" s="8" customFormat="1" ht="15" x14ac:dyDescent="0.25">
      <c r="A67" s="153"/>
      <c r="B67" s="258"/>
      <c r="C67" s="258"/>
      <c r="D67" s="258"/>
      <c r="E67" s="258"/>
      <c r="F67" s="258"/>
      <c r="G67" s="258"/>
      <c r="H67" s="258"/>
      <c r="I67" s="258"/>
      <c r="J67" s="258"/>
      <c r="K67" s="258"/>
      <c r="L67" s="258"/>
      <c r="M67" s="258"/>
      <c r="N67" s="259"/>
      <c r="O67" s="36"/>
    </row>
    <row r="68" spans="1:15" s="8" customFormat="1" ht="15" x14ac:dyDescent="0.25">
      <c r="A68" s="153"/>
      <c r="B68" s="258"/>
      <c r="C68" s="258"/>
      <c r="D68" s="258"/>
      <c r="E68" s="258"/>
      <c r="F68" s="258"/>
      <c r="G68" s="258"/>
      <c r="H68" s="258"/>
      <c r="I68" s="258"/>
      <c r="J68" s="258"/>
      <c r="K68" s="258"/>
      <c r="L68" s="258"/>
      <c r="M68" s="258"/>
      <c r="N68" s="259"/>
      <c r="O68" s="36"/>
    </row>
    <row r="69" spans="1:15" s="8" customFormat="1" ht="15" x14ac:dyDescent="0.25">
      <c r="A69" s="153"/>
      <c r="B69" s="258"/>
      <c r="C69" s="258"/>
      <c r="D69" s="258"/>
      <c r="E69" s="258"/>
      <c r="F69" s="258"/>
      <c r="G69" s="258"/>
      <c r="H69" s="258"/>
      <c r="I69" s="258"/>
      <c r="J69" s="258"/>
      <c r="K69" s="258"/>
      <c r="L69" s="258"/>
      <c r="M69" s="258"/>
      <c r="N69" s="259"/>
      <c r="O69" s="36"/>
    </row>
    <row r="70" spans="1:15" s="8" customFormat="1" ht="15" x14ac:dyDescent="0.25">
      <c r="A70" s="153"/>
      <c r="B70" s="258"/>
      <c r="C70" s="258"/>
      <c r="D70" s="258"/>
      <c r="E70" s="258"/>
      <c r="F70" s="258"/>
      <c r="G70" s="258"/>
      <c r="H70" s="258"/>
      <c r="I70" s="258"/>
      <c r="J70" s="258"/>
      <c r="K70" s="258"/>
      <c r="L70" s="258"/>
      <c r="M70" s="258"/>
      <c r="N70" s="259"/>
      <c r="O70" s="36"/>
    </row>
    <row r="71" spans="1:15" s="8" customFormat="1" ht="15" x14ac:dyDescent="0.25">
      <c r="A71" s="153"/>
      <c r="B71" s="258"/>
      <c r="C71" s="258"/>
      <c r="D71" s="258"/>
      <c r="E71" s="258"/>
      <c r="F71" s="258"/>
      <c r="G71" s="258"/>
      <c r="H71" s="258"/>
      <c r="I71" s="258"/>
      <c r="J71" s="258"/>
      <c r="K71" s="258"/>
      <c r="L71" s="258"/>
      <c r="M71" s="258"/>
      <c r="N71" s="259"/>
      <c r="O71" s="36"/>
    </row>
    <row r="72" spans="1:15" s="8" customFormat="1" ht="15" x14ac:dyDescent="0.25">
      <c r="A72" s="153"/>
      <c r="B72" s="18"/>
      <c r="C72" s="18"/>
      <c r="D72" s="18"/>
      <c r="E72" s="18"/>
      <c r="F72" s="18"/>
      <c r="G72" s="18"/>
      <c r="H72" s="18"/>
      <c r="I72" s="18"/>
      <c r="J72" s="18"/>
      <c r="K72" s="18"/>
      <c r="L72" s="18"/>
      <c r="M72" s="18"/>
      <c r="N72" s="23"/>
      <c r="O72" s="36"/>
    </row>
    <row r="73" spans="1:15" s="8" customFormat="1" ht="15.75" thickBot="1" x14ac:dyDescent="0.3">
      <c r="A73" s="156"/>
      <c r="B73" s="31"/>
      <c r="C73" s="31"/>
      <c r="D73" s="31"/>
      <c r="E73" s="31"/>
      <c r="F73" s="31"/>
      <c r="G73" s="31"/>
      <c r="H73" s="31"/>
      <c r="I73" s="31"/>
      <c r="J73" s="31"/>
      <c r="K73" s="31"/>
      <c r="L73" s="31"/>
      <c r="M73" s="31"/>
      <c r="N73" s="32"/>
      <c r="O73" s="36"/>
    </row>
    <row r="74" spans="1:15" ht="15" x14ac:dyDescent="0.25">
      <c r="A74" s="70"/>
    </row>
    <row r="75" spans="1:15" ht="15" x14ac:dyDescent="0.25">
      <c r="A75" s="70"/>
    </row>
    <row r="76" spans="1:15" ht="15" hidden="1" x14ac:dyDescent="0.25">
      <c r="A76" s="70"/>
    </row>
    <row r="77" spans="1:15" x14ac:dyDescent="0.2"/>
    <row r="78" spans="1:15" x14ac:dyDescent="0.2"/>
    <row r="79" spans="1:15" x14ac:dyDescent="0.2"/>
    <row r="80" spans="1:15"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AA5D" sheet="1" objects="1" scenarios="1" formatCells="0" selectLockedCells="1"/>
  <mergeCells count="64">
    <mergeCell ref="B59:D59"/>
    <mergeCell ref="E59:F59"/>
    <mergeCell ref="B46:D46"/>
    <mergeCell ref="B47:D47"/>
    <mergeCell ref="H45:N48"/>
    <mergeCell ref="H59:N60"/>
    <mergeCell ref="E46:F46"/>
    <mergeCell ref="E47:F47"/>
    <mergeCell ref="E48:F48"/>
    <mergeCell ref="B48:D48"/>
    <mergeCell ref="G28:H28"/>
    <mergeCell ref="J22:N23"/>
    <mergeCell ref="J25:N26"/>
    <mergeCell ref="D34:F34"/>
    <mergeCell ref="B51:N57"/>
    <mergeCell ref="K34:M34"/>
    <mergeCell ref="B16:F16"/>
    <mergeCell ref="B19:F19"/>
    <mergeCell ref="G24:H24"/>
    <mergeCell ref="G21:H21"/>
    <mergeCell ref="G18:H18"/>
    <mergeCell ref="G15:H15"/>
    <mergeCell ref="G26:H26"/>
    <mergeCell ref="G23:H23"/>
    <mergeCell ref="G20:H20"/>
    <mergeCell ref="G17:H17"/>
    <mergeCell ref="G19:H19"/>
    <mergeCell ref="J1:L1"/>
    <mergeCell ref="J10:N11"/>
    <mergeCell ref="J13:N14"/>
    <mergeCell ref="J16:N17"/>
    <mergeCell ref="J19:N20"/>
    <mergeCell ref="J9:N9"/>
    <mergeCell ref="B8:J8"/>
    <mergeCell ref="G16:H16"/>
    <mergeCell ref="B11:F11"/>
    <mergeCell ref="G10:H10"/>
    <mergeCell ref="B1:D1"/>
    <mergeCell ref="H1:I1"/>
    <mergeCell ref="B9:F9"/>
    <mergeCell ref="G9:H9"/>
    <mergeCell ref="G13:H13"/>
    <mergeCell ref="G11:H11"/>
    <mergeCell ref="G12:H12"/>
    <mergeCell ref="G14:H14"/>
    <mergeCell ref="B10:F10"/>
    <mergeCell ref="B12:F12"/>
    <mergeCell ref="B13:F13"/>
    <mergeCell ref="B65:N71"/>
    <mergeCell ref="B22:F22"/>
    <mergeCell ref="B25:F25"/>
    <mergeCell ref="B27:F27"/>
    <mergeCell ref="B28:F28"/>
    <mergeCell ref="B45:F45"/>
    <mergeCell ref="G22:H22"/>
    <mergeCell ref="G25:H25"/>
    <mergeCell ref="L27:N27"/>
    <mergeCell ref="B32:J32"/>
    <mergeCell ref="G29:H29"/>
    <mergeCell ref="B43:N43"/>
    <mergeCell ref="B37:J37"/>
    <mergeCell ref="J28:N29"/>
    <mergeCell ref="D33:F33"/>
    <mergeCell ref="G27:H27"/>
  </mergeCells>
  <dataValidations count="5">
    <dataValidation type="list" allowBlank="1" showInputMessage="1" showErrorMessage="1" sqref="D33:D34 K34">
      <formula1>JA_EÜ</formula1>
    </dataValidation>
    <dataValidation type="list" allowBlank="1" showInputMessage="1" showErrorMessage="1" sqref="E59 G19 G25 G22 G16 G13">
      <formula1>gering_mittel</formula1>
    </dataValidation>
    <dataValidation type="list" allowBlank="1" showInputMessage="1" showErrorMessage="1" sqref="G28">
      <formula1>Notfallplan</formula1>
    </dataValidation>
    <dataValidation type="list" allowBlank="1" showInputMessage="1" showErrorMessage="1" sqref="G10">
      <formula1>Auswirkungen</formula1>
    </dataValidation>
    <dataValidation type="list" allowBlank="1" showInputMessage="1" showErrorMessage="1" sqref="E46:E48">
      <formula1>Instr_öff_Hand</formula1>
    </dataValidation>
  </dataValidations>
  <pageMargins left="0.70866141732283472" right="0.70866141732283472" top="0.78740157480314965" bottom="0.78740157480314965" header="0.31496062992125984" footer="0.31496062992125984"/>
  <pageSetup paperSize="9" scale="56" orientation="portrait" r:id="rId1"/>
  <headerFooter>
    <oddHeader>&amp;R&amp;G</oddHeader>
    <oddFooter>&amp;L&amp;F&amp;R&amp;A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9" r:id="rId5" name="Check Box 3">
              <controlPr defaultSize="0" autoFill="0" autoLine="0" autoPict="0">
                <anchor moveWithCells="1">
                  <from>
                    <xdr:col>9</xdr:col>
                    <xdr:colOff>428625</xdr:colOff>
                    <xdr:row>37</xdr:row>
                    <xdr:rowOff>19050</xdr:rowOff>
                  </from>
                  <to>
                    <xdr:col>10</xdr:col>
                    <xdr:colOff>571500</xdr:colOff>
                    <xdr:row>38</xdr:row>
                    <xdr:rowOff>28575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9</xdr:col>
                    <xdr:colOff>428625</xdr:colOff>
                    <xdr:row>38</xdr:row>
                    <xdr:rowOff>28575</xdr:rowOff>
                  </from>
                  <to>
                    <xdr:col>10</xdr:col>
                    <xdr:colOff>571500</xdr:colOff>
                    <xdr:row>39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S104"/>
  <sheetViews>
    <sheetView workbookViewId="0">
      <pane xSplit="2" ySplit="1" topLeftCell="C2" activePane="bottomRight" state="frozen"/>
      <selection pane="topRight" activeCell="B1" sqref="B1"/>
      <selection pane="bottomLeft" activeCell="A2" sqref="A2"/>
      <selection pane="bottomRight" activeCell="D11" sqref="D11"/>
    </sheetView>
  </sheetViews>
  <sheetFormatPr baseColWidth="10" defaultColWidth="0" defaultRowHeight="14.25" zeroHeight="1" x14ac:dyDescent="0.2"/>
  <cols>
    <col min="1" max="1" width="3.85546875" style="8" hidden="1" customWidth="1"/>
    <col min="2" max="2" width="38.140625" style="8" customWidth="1"/>
    <col min="3" max="3" width="20.5703125" style="8" customWidth="1"/>
    <col min="4" max="4" width="14.7109375" style="8" customWidth="1"/>
    <col min="5" max="5" width="14.42578125" style="8" bestFit="1" customWidth="1"/>
    <col min="6" max="16" width="13.7109375" style="8" customWidth="1"/>
    <col min="17" max="17" width="16.7109375" style="8" customWidth="1"/>
    <col min="18" max="18" width="12.7109375" style="8" customWidth="1"/>
    <col min="19" max="20" width="11.42578125" style="8" hidden="1" customWidth="1"/>
    <col min="21" max="16384" width="11.42578125" style="8" hidden="1"/>
  </cols>
  <sheetData>
    <row r="1" spans="2:18" ht="25.5" customHeight="1" x14ac:dyDescent="0.2">
      <c r="B1" s="3" t="s">
        <v>46</v>
      </c>
      <c r="C1" s="287" t="str">
        <f>'Corona-Betroffenh.'!B1</f>
        <v>Max Mustermann</v>
      </c>
      <c r="D1" s="287"/>
      <c r="E1" s="287"/>
      <c r="F1" s="288"/>
      <c r="G1" s="278" t="s">
        <v>0</v>
      </c>
      <c r="H1" s="278"/>
      <c r="I1" s="289">
        <f>'Corona-Betroffenh.'!J1</f>
        <v>2212</v>
      </c>
      <c r="J1" s="289"/>
      <c r="K1" s="289"/>
      <c r="L1" s="39"/>
      <c r="M1" s="39"/>
      <c r="N1" s="36"/>
      <c r="O1" s="36"/>
      <c r="P1" s="36"/>
      <c r="Q1" s="36"/>
      <c r="R1" s="36"/>
    </row>
    <row r="2" spans="2:18" x14ac:dyDescent="0.2">
      <c r="B2" s="36"/>
      <c r="C2" s="36"/>
      <c r="D2" s="36"/>
      <c r="E2" s="36"/>
      <c r="F2" s="36"/>
      <c r="G2" s="36"/>
      <c r="H2" s="36"/>
      <c r="I2" s="36"/>
      <c r="J2" s="36"/>
      <c r="K2" s="36"/>
      <c r="L2" s="36"/>
      <c r="M2" s="36"/>
      <c r="N2" s="104" t="s">
        <v>47</v>
      </c>
      <c r="O2" s="105"/>
      <c r="P2" s="106"/>
      <c r="Q2" s="107"/>
    </row>
    <row r="3" spans="2:18" ht="15" x14ac:dyDescent="0.25">
      <c r="B3" s="36"/>
      <c r="C3" s="36"/>
      <c r="D3" s="36"/>
      <c r="E3" s="36"/>
      <c r="F3" s="38"/>
      <c r="G3" s="38"/>
      <c r="H3" s="38"/>
      <c r="I3" s="38"/>
      <c r="J3" s="38"/>
      <c r="K3" s="38"/>
      <c r="L3" s="38"/>
      <c r="M3" s="38"/>
      <c r="N3" s="144" t="s">
        <v>121</v>
      </c>
      <c r="O3" s="145"/>
      <c r="P3" s="146"/>
      <c r="Q3" s="147"/>
      <c r="R3" s="36"/>
    </row>
    <row r="4" spans="2:18" ht="12.75" customHeight="1" thickBot="1" x14ac:dyDescent="0.25">
      <c r="B4" s="36"/>
      <c r="C4" s="36"/>
      <c r="D4" s="36"/>
      <c r="E4" s="36"/>
      <c r="F4" s="36"/>
      <c r="G4" s="36"/>
      <c r="H4" s="36"/>
      <c r="I4" s="36"/>
      <c r="J4" s="36"/>
      <c r="K4" s="36"/>
      <c r="L4" s="36"/>
      <c r="M4" s="36"/>
      <c r="N4" s="290"/>
      <c r="O4" s="290"/>
      <c r="P4" s="290"/>
      <c r="Q4" s="290"/>
      <c r="R4" s="36"/>
    </row>
    <row r="5" spans="2:18" x14ac:dyDescent="0.2">
      <c r="B5" s="73"/>
      <c r="C5" s="74"/>
      <c r="D5" s="74"/>
      <c r="E5" s="74"/>
      <c r="F5" s="74"/>
      <c r="G5" s="74"/>
      <c r="H5" s="74"/>
      <c r="I5" s="75"/>
      <c r="J5" s="74"/>
      <c r="K5" s="74"/>
      <c r="L5" s="74"/>
      <c r="M5" s="74"/>
      <c r="N5" s="74"/>
      <c r="O5" s="74"/>
      <c r="P5" s="74"/>
      <c r="Q5" s="64"/>
      <c r="R5" s="36"/>
    </row>
    <row r="6" spans="2:18" ht="15.75" x14ac:dyDescent="0.25">
      <c r="B6" s="76" t="s">
        <v>158</v>
      </c>
      <c r="C6" s="189"/>
      <c r="D6" s="52"/>
      <c r="E6" s="52"/>
      <c r="F6" s="52"/>
      <c r="G6" s="52"/>
      <c r="H6" s="52"/>
      <c r="I6" s="72"/>
      <c r="J6" s="72"/>
      <c r="K6" s="72"/>
      <c r="L6" s="52"/>
      <c r="M6" s="52"/>
      <c r="N6" s="52"/>
      <c r="O6" s="52"/>
      <c r="P6" s="52"/>
      <c r="Q6" s="77"/>
      <c r="R6" s="36"/>
    </row>
    <row r="7" spans="2:18" ht="15" thickBot="1" x14ac:dyDescent="0.25">
      <c r="B7" s="78"/>
      <c r="C7" s="79"/>
      <c r="D7" s="79"/>
      <c r="E7" s="79"/>
      <c r="F7" s="79"/>
      <c r="G7" s="79"/>
      <c r="H7" s="79"/>
      <c r="I7" s="79"/>
      <c r="J7" s="79"/>
      <c r="K7" s="79"/>
      <c r="L7" s="79"/>
      <c r="M7" s="79"/>
      <c r="N7" s="79"/>
      <c r="O7" s="79"/>
      <c r="P7" s="79"/>
      <c r="Q7" s="80"/>
      <c r="R7" s="36"/>
    </row>
    <row r="8" spans="2:18" ht="15" thickBot="1" x14ac:dyDescent="0.25">
      <c r="B8" s="36"/>
      <c r="C8" s="36"/>
      <c r="D8" s="36"/>
      <c r="E8" s="36"/>
      <c r="F8" s="36"/>
      <c r="G8" s="36"/>
      <c r="H8" s="36"/>
      <c r="I8" s="36"/>
      <c r="J8" s="36"/>
      <c r="K8" s="36"/>
      <c r="L8" s="36"/>
      <c r="M8" s="36"/>
      <c r="N8" s="36"/>
      <c r="O8" s="36"/>
      <c r="P8" s="36"/>
      <c r="Q8" s="36"/>
      <c r="R8" s="36"/>
    </row>
    <row r="9" spans="2:18" x14ac:dyDescent="0.2">
      <c r="B9" s="13" t="s">
        <v>78</v>
      </c>
      <c r="C9" s="190"/>
      <c r="D9" s="24" t="s">
        <v>105</v>
      </c>
      <c r="E9" s="25"/>
      <c r="F9" s="25"/>
      <c r="G9" s="25"/>
      <c r="H9" s="25"/>
      <c r="I9" s="26"/>
      <c r="J9" s="36"/>
      <c r="K9" s="36"/>
      <c r="L9" s="36"/>
      <c r="M9" s="36"/>
      <c r="N9" s="36"/>
      <c r="O9" s="36"/>
      <c r="P9" s="36"/>
      <c r="Q9" s="36"/>
      <c r="R9" s="36"/>
    </row>
    <row r="10" spans="2:18" ht="27.75" customHeight="1" x14ac:dyDescent="0.2">
      <c r="B10" s="14"/>
      <c r="C10" s="18"/>
      <c r="D10" s="27" t="s">
        <v>106</v>
      </c>
      <c r="E10" s="188" t="s">
        <v>161</v>
      </c>
      <c r="F10" s="27" t="s">
        <v>107</v>
      </c>
      <c r="G10" s="27" t="s">
        <v>162</v>
      </c>
      <c r="H10" s="27" t="s">
        <v>108</v>
      </c>
      <c r="I10" s="28" t="s">
        <v>109</v>
      </c>
      <c r="J10" s="36"/>
      <c r="K10" s="291" t="s">
        <v>190</v>
      </c>
      <c r="L10" s="291"/>
      <c r="M10" s="291"/>
      <c r="N10" s="291"/>
      <c r="O10" s="291"/>
      <c r="P10" s="291"/>
      <c r="Q10" s="291"/>
      <c r="R10" s="36"/>
    </row>
    <row r="11" spans="2:18" x14ac:dyDescent="0.2">
      <c r="B11" s="15" t="s">
        <v>120</v>
      </c>
      <c r="C11" s="17"/>
      <c r="D11" s="125">
        <v>4711</v>
      </c>
      <c r="E11" s="126">
        <v>1000</v>
      </c>
      <c r="F11" s="127">
        <v>3.2500000000000001E-2</v>
      </c>
      <c r="G11" s="126">
        <v>50</v>
      </c>
      <c r="H11" s="196">
        <f>E11*F11*30/360</f>
        <v>2.7083333333333335</v>
      </c>
      <c r="I11" s="197">
        <f>G11-H11</f>
        <v>47.291666666666664</v>
      </c>
      <c r="J11" s="36"/>
      <c r="K11" s="291"/>
      <c r="L11" s="291"/>
      <c r="M11" s="291"/>
      <c r="N11" s="291"/>
      <c r="O11" s="291"/>
      <c r="P11" s="291"/>
      <c r="Q11" s="291"/>
      <c r="R11" s="36"/>
    </row>
    <row r="12" spans="2:18" x14ac:dyDescent="0.2">
      <c r="B12" s="14"/>
      <c r="C12" s="18"/>
      <c r="D12" s="125"/>
      <c r="E12" s="126"/>
      <c r="F12" s="127"/>
      <c r="G12" s="126"/>
      <c r="H12" s="196">
        <f t="shared" ref="H12:H20" si="0">E12*F12*30/360</f>
        <v>0</v>
      </c>
      <c r="I12" s="197">
        <f t="shared" ref="I12:I20" si="1">G12-H12</f>
        <v>0</v>
      </c>
      <c r="J12" s="36"/>
      <c r="L12" s="36"/>
      <c r="M12" s="36"/>
      <c r="N12" s="36"/>
      <c r="O12" s="36"/>
      <c r="P12" s="36"/>
      <c r="Q12" s="36"/>
      <c r="R12" s="36"/>
    </row>
    <row r="13" spans="2:18" x14ac:dyDescent="0.2">
      <c r="B13" s="14"/>
      <c r="C13" s="18"/>
      <c r="D13" s="125"/>
      <c r="E13" s="126"/>
      <c r="F13" s="127"/>
      <c r="G13" s="126"/>
      <c r="H13" s="196">
        <f t="shared" si="0"/>
        <v>0</v>
      </c>
      <c r="I13" s="197">
        <f t="shared" si="1"/>
        <v>0</v>
      </c>
      <c r="J13" s="36"/>
      <c r="K13" s="37" t="s">
        <v>110</v>
      </c>
      <c r="L13" s="36"/>
      <c r="M13" s="36"/>
      <c r="N13" s="36"/>
      <c r="O13" s="36"/>
      <c r="P13" s="36"/>
      <c r="Q13" s="36"/>
      <c r="R13" s="36"/>
    </row>
    <row r="14" spans="2:18" x14ac:dyDescent="0.2">
      <c r="B14" s="14"/>
      <c r="C14" s="18"/>
      <c r="D14" s="125"/>
      <c r="E14" s="126"/>
      <c r="F14" s="127"/>
      <c r="G14" s="126"/>
      <c r="H14" s="196">
        <f t="shared" ref="H14:H17" si="2">E14*F14*30/360</f>
        <v>0</v>
      </c>
      <c r="I14" s="197">
        <f t="shared" ref="I14:I17" si="3">G14-H14</f>
        <v>0</v>
      </c>
      <c r="J14" s="36"/>
      <c r="K14" s="40" t="s">
        <v>182</v>
      </c>
      <c r="L14" s="36"/>
      <c r="M14" s="36"/>
      <c r="N14" s="36"/>
      <c r="O14" s="36"/>
      <c r="P14" s="36"/>
      <c r="Q14" s="36"/>
      <c r="R14" s="36"/>
    </row>
    <row r="15" spans="2:18" x14ac:dyDescent="0.2">
      <c r="B15" s="14"/>
      <c r="C15" s="18"/>
      <c r="D15" s="125"/>
      <c r="E15" s="126"/>
      <c r="F15" s="127"/>
      <c r="G15" s="126"/>
      <c r="H15" s="196">
        <f t="shared" si="2"/>
        <v>0</v>
      </c>
      <c r="I15" s="197">
        <f t="shared" si="3"/>
        <v>0</v>
      </c>
      <c r="J15" s="36"/>
      <c r="K15" s="37"/>
      <c r="L15" s="36"/>
      <c r="M15" s="36"/>
      <c r="N15" s="36"/>
      <c r="O15" s="36"/>
      <c r="P15" s="36"/>
      <c r="Q15" s="36"/>
      <c r="R15" s="36"/>
    </row>
    <row r="16" spans="2:18" x14ac:dyDescent="0.2">
      <c r="B16" s="14"/>
      <c r="C16" s="18"/>
      <c r="D16" s="125"/>
      <c r="E16" s="126"/>
      <c r="F16" s="127"/>
      <c r="G16" s="126"/>
      <c r="H16" s="196">
        <f t="shared" si="2"/>
        <v>0</v>
      </c>
      <c r="I16" s="197">
        <f t="shared" si="3"/>
        <v>0</v>
      </c>
      <c r="J16" s="36"/>
      <c r="K16" s="37"/>
      <c r="L16" s="36"/>
      <c r="M16" s="36"/>
      <c r="N16" s="36"/>
      <c r="O16" s="36"/>
      <c r="P16" s="36"/>
      <c r="Q16" s="36"/>
      <c r="R16" s="36"/>
    </row>
    <row r="17" spans="2:18" x14ac:dyDescent="0.2">
      <c r="B17" s="14"/>
      <c r="C17" s="18"/>
      <c r="D17" s="125"/>
      <c r="E17" s="126"/>
      <c r="F17" s="127"/>
      <c r="G17" s="126"/>
      <c r="H17" s="196">
        <f t="shared" si="2"/>
        <v>0</v>
      </c>
      <c r="I17" s="197">
        <f t="shared" si="3"/>
        <v>0</v>
      </c>
      <c r="J17" s="36"/>
      <c r="K17" s="37"/>
      <c r="L17" s="36"/>
      <c r="M17" s="36"/>
      <c r="N17" s="36"/>
      <c r="O17" s="36"/>
      <c r="P17" s="36"/>
      <c r="Q17" s="36"/>
      <c r="R17" s="36"/>
    </row>
    <row r="18" spans="2:18" x14ac:dyDescent="0.2">
      <c r="B18" s="14"/>
      <c r="C18" s="18"/>
      <c r="D18" s="125"/>
      <c r="E18" s="126"/>
      <c r="F18" s="127"/>
      <c r="G18" s="126"/>
      <c r="H18" s="196">
        <f t="shared" si="0"/>
        <v>0</v>
      </c>
      <c r="I18" s="197">
        <f t="shared" si="1"/>
        <v>0</v>
      </c>
      <c r="J18" s="36"/>
      <c r="L18" s="36"/>
      <c r="M18" s="36"/>
      <c r="N18" s="36"/>
      <c r="O18" s="36"/>
      <c r="P18" s="36"/>
      <c r="Q18" s="36"/>
      <c r="R18" s="36"/>
    </row>
    <row r="19" spans="2:18" x14ac:dyDescent="0.2">
      <c r="B19" s="14"/>
      <c r="C19" s="18"/>
      <c r="D19" s="125"/>
      <c r="E19" s="126"/>
      <c r="F19" s="127"/>
      <c r="G19" s="126"/>
      <c r="H19" s="196">
        <f t="shared" si="0"/>
        <v>0</v>
      </c>
      <c r="I19" s="197">
        <f t="shared" si="1"/>
        <v>0</v>
      </c>
      <c r="J19" s="36"/>
      <c r="K19" s="36"/>
      <c r="L19" s="36"/>
      <c r="M19" s="36"/>
      <c r="N19" s="36"/>
      <c r="O19" s="36"/>
      <c r="P19" s="36"/>
      <c r="Q19" s="36"/>
      <c r="R19" s="36"/>
    </row>
    <row r="20" spans="2:18" x14ac:dyDescent="0.2">
      <c r="B20" s="14"/>
      <c r="C20" s="18"/>
      <c r="D20" s="125"/>
      <c r="E20" s="126"/>
      <c r="F20" s="127"/>
      <c r="G20" s="126"/>
      <c r="H20" s="196">
        <f t="shared" si="0"/>
        <v>0</v>
      </c>
      <c r="I20" s="197">
        <f t="shared" si="1"/>
        <v>0</v>
      </c>
      <c r="J20" s="36"/>
      <c r="K20" s="36"/>
      <c r="L20" s="36"/>
      <c r="M20" s="36"/>
      <c r="N20" s="36"/>
      <c r="O20" s="36"/>
      <c r="P20" s="36"/>
      <c r="Q20" s="36"/>
      <c r="R20" s="36"/>
    </row>
    <row r="21" spans="2:18" ht="15" x14ac:dyDescent="0.25">
      <c r="B21" s="14"/>
      <c r="C21" s="18"/>
      <c r="D21" s="17" t="s">
        <v>111</v>
      </c>
      <c r="E21" s="18"/>
      <c r="F21" s="18"/>
      <c r="G21" s="19"/>
      <c r="H21" s="198">
        <f>SUM(H11:H20)</f>
        <v>2.7083333333333335</v>
      </c>
      <c r="I21" s="199">
        <f>SUM(I11:I20)</f>
        <v>47.291666666666664</v>
      </c>
      <c r="J21" s="36"/>
      <c r="K21" s="36"/>
      <c r="L21" s="36"/>
      <c r="M21" s="36"/>
      <c r="N21" s="36"/>
      <c r="O21" s="36"/>
      <c r="P21" s="36"/>
      <c r="Q21" s="36"/>
      <c r="R21" s="36"/>
    </row>
    <row r="22" spans="2:18" x14ac:dyDescent="0.2">
      <c r="B22" s="14"/>
      <c r="C22" s="18"/>
      <c r="D22" s="17"/>
      <c r="E22" s="18"/>
      <c r="F22" s="18"/>
      <c r="G22" s="19"/>
      <c r="H22" s="21"/>
      <c r="I22" s="22"/>
      <c r="J22" s="36"/>
      <c r="K22" s="36"/>
      <c r="L22" s="36"/>
      <c r="M22" s="36"/>
      <c r="N22" s="36"/>
      <c r="O22" s="36"/>
      <c r="P22" s="36"/>
      <c r="Q22" s="36"/>
      <c r="R22" s="36"/>
    </row>
    <row r="23" spans="2:18" x14ac:dyDescent="0.2">
      <c r="B23" s="16"/>
      <c r="C23" s="20"/>
      <c r="D23" s="17"/>
      <c r="E23" s="18"/>
      <c r="F23" s="18"/>
      <c r="G23" s="19"/>
      <c r="H23" s="21"/>
      <c r="I23" s="22"/>
      <c r="J23" s="36"/>
      <c r="K23" s="36"/>
      <c r="L23" s="36"/>
      <c r="M23" s="36"/>
      <c r="N23" s="36"/>
      <c r="O23" s="36"/>
      <c r="P23" s="36"/>
      <c r="Q23" s="36"/>
      <c r="R23" s="36"/>
    </row>
    <row r="24" spans="2:18" ht="25.5" x14ac:dyDescent="0.2">
      <c r="B24" s="81" t="s">
        <v>152</v>
      </c>
      <c r="C24" s="27" t="s">
        <v>166</v>
      </c>
      <c r="D24" s="27" t="s">
        <v>112</v>
      </c>
      <c r="E24" s="188" t="s">
        <v>161</v>
      </c>
      <c r="F24" s="27" t="s">
        <v>107</v>
      </c>
      <c r="G24" s="27" t="s">
        <v>162</v>
      </c>
      <c r="H24" s="27" t="s">
        <v>108</v>
      </c>
      <c r="I24" s="28" t="s">
        <v>109</v>
      </c>
      <c r="J24" s="36"/>
      <c r="K24" s="36"/>
      <c r="L24" s="36"/>
      <c r="M24" s="36"/>
      <c r="N24" s="36"/>
      <c r="O24" s="36"/>
      <c r="P24" s="36"/>
      <c r="Q24" s="36"/>
      <c r="R24" s="36"/>
    </row>
    <row r="25" spans="2:18" x14ac:dyDescent="0.2">
      <c r="B25" s="14"/>
      <c r="C25" s="191" t="s">
        <v>167</v>
      </c>
      <c r="D25" s="125">
        <v>2312</v>
      </c>
      <c r="E25" s="126">
        <v>1000</v>
      </c>
      <c r="F25" s="127">
        <v>3.2500000000000001E-2</v>
      </c>
      <c r="G25" s="126">
        <v>50</v>
      </c>
      <c r="H25" s="196">
        <f t="shared" ref="H25:H34" si="4">E25*F25*30/360</f>
        <v>2.7083333333333335</v>
      </c>
      <c r="I25" s="197">
        <f t="shared" ref="I25:I34" si="5">G25-H25</f>
        <v>47.291666666666664</v>
      </c>
      <c r="J25" s="36"/>
      <c r="K25" s="36"/>
      <c r="L25" s="36"/>
      <c r="M25" s="36"/>
      <c r="N25" s="36"/>
      <c r="O25" s="36"/>
      <c r="P25" s="36"/>
      <c r="Q25" s="36"/>
      <c r="R25" s="36"/>
    </row>
    <row r="26" spans="2:18" x14ac:dyDescent="0.2">
      <c r="B26" s="14"/>
      <c r="C26" s="191"/>
      <c r="D26" s="125"/>
      <c r="E26" s="126"/>
      <c r="F26" s="127"/>
      <c r="G26" s="126"/>
      <c r="H26" s="196">
        <f t="shared" si="4"/>
        <v>0</v>
      </c>
      <c r="I26" s="197">
        <f t="shared" si="5"/>
        <v>0</v>
      </c>
      <c r="J26" s="36"/>
      <c r="K26" s="36"/>
      <c r="L26" s="36"/>
      <c r="M26" s="36"/>
      <c r="N26" s="36"/>
      <c r="O26" s="36"/>
      <c r="P26" s="36"/>
      <c r="Q26" s="36"/>
      <c r="R26" s="36"/>
    </row>
    <row r="27" spans="2:18" x14ac:dyDescent="0.2">
      <c r="B27" s="14"/>
      <c r="C27" s="191"/>
      <c r="D27" s="125"/>
      <c r="E27" s="126"/>
      <c r="F27" s="127"/>
      <c r="G27" s="126"/>
      <c r="H27" s="196">
        <f t="shared" ref="H27:H30" si="6">E27*F27*30/360</f>
        <v>0</v>
      </c>
      <c r="I27" s="197">
        <f t="shared" ref="I27:I30" si="7">G27-H27</f>
        <v>0</v>
      </c>
      <c r="J27" s="36"/>
      <c r="K27" s="36"/>
      <c r="L27" s="36"/>
      <c r="M27" s="36"/>
      <c r="N27" s="36"/>
      <c r="O27" s="36"/>
      <c r="P27" s="36"/>
      <c r="Q27" s="36"/>
      <c r="R27" s="36"/>
    </row>
    <row r="28" spans="2:18" x14ac:dyDescent="0.2">
      <c r="B28" s="14"/>
      <c r="C28" s="191"/>
      <c r="D28" s="125"/>
      <c r="E28" s="126"/>
      <c r="F28" s="127"/>
      <c r="G28" s="126"/>
      <c r="H28" s="196">
        <f t="shared" si="6"/>
        <v>0</v>
      </c>
      <c r="I28" s="197">
        <f t="shared" si="7"/>
        <v>0</v>
      </c>
      <c r="J28" s="36"/>
      <c r="K28" s="36"/>
      <c r="L28" s="36"/>
      <c r="M28" s="36"/>
      <c r="N28" s="36"/>
      <c r="O28" s="36"/>
      <c r="P28" s="36"/>
      <c r="Q28" s="36"/>
      <c r="R28" s="36"/>
    </row>
    <row r="29" spans="2:18" x14ac:dyDescent="0.2">
      <c r="B29" s="14"/>
      <c r="C29" s="191"/>
      <c r="D29" s="125"/>
      <c r="E29" s="126"/>
      <c r="F29" s="127"/>
      <c r="G29" s="126"/>
      <c r="H29" s="196">
        <f t="shared" si="6"/>
        <v>0</v>
      </c>
      <c r="I29" s="197">
        <f t="shared" si="7"/>
        <v>0</v>
      </c>
      <c r="J29" s="36"/>
      <c r="K29" s="36"/>
      <c r="L29" s="36"/>
      <c r="M29" s="36"/>
      <c r="N29" s="36"/>
      <c r="O29" s="36"/>
      <c r="P29" s="36"/>
      <c r="Q29" s="36"/>
      <c r="R29" s="36"/>
    </row>
    <row r="30" spans="2:18" x14ac:dyDescent="0.2">
      <c r="B30" s="14"/>
      <c r="C30" s="191"/>
      <c r="D30" s="125"/>
      <c r="E30" s="126"/>
      <c r="F30" s="127"/>
      <c r="G30" s="126"/>
      <c r="H30" s="196">
        <f t="shared" si="6"/>
        <v>0</v>
      </c>
      <c r="I30" s="197">
        <f t="shared" si="7"/>
        <v>0</v>
      </c>
      <c r="J30" s="36"/>
      <c r="K30" s="36"/>
      <c r="L30" s="36"/>
      <c r="M30" s="36"/>
      <c r="N30" s="36"/>
      <c r="O30" s="36"/>
      <c r="P30" s="36"/>
      <c r="Q30" s="36"/>
      <c r="R30" s="36"/>
    </row>
    <row r="31" spans="2:18" x14ac:dyDescent="0.2">
      <c r="B31" s="14"/>
      <c r="C31" s="191"/>
      <c r="D31" s="125"/>
      <c r="E31" s="126"/>
      <c r="F31" s="127"/>
      <c r="G31" s="126"/>
      <c r="H31" s="196">
        <f t="shared" si="4"/>
        <v>0</v>
      </c>
      <c r="I31" s="197">
        <f t="shared" si="5"/>
        <v>0</v>
      </c>
      <c r="J31" s="36"/>
      <c r="K31" s="36"/>
      <c r="L31" s="36"/>
      <c r="M31" s="36"/>
      <c r="N31" s="36"/>
      <c r="O31" s="36"/>
      <c r="P31" s="36"/>
      <c r="Q31" s="36"/>
      <c r="R31" s="36"/>
    </row>
    <row r="32" spans="2:18" x14ac:dyDescent="0.2">
      <c r="B32" s="14"/>
      <c r="C32" s="191"/>
      <c r="D32" s="125"/>
      <c r="E32" s="126"/>
      <c r="F32" s="127"/>
      <c r="G32" s="126"/>
      <c r="H32" s="196">
        <f t="shared" si="4"/>
        <v>0</v>
      </c>
      <c r="I32" s="197">
        <f t="shared" si="5"/>
        <v>0</v>
      </c>
      <c r="J32" s="36"/>
      <c r="K32" s="36"/>
      <c r="L32" s="36"/>
      <c r="M32" s="36"/>
      <c r="N32" s="36"/>
      <c r="O32" s="36"/>
      <c r="P32" s="36"/>
      <c r="Q32" s="36"/>
      <c r="R32" s="36"/>
    </row>
    <row r="33" spans="2:19" x14ac:dyDescent="0.2">
      <c r="B33" s="14"/>
      <c r="C33" s="191"/>
      <c r="D33" s="125"/>
      <c r="E33" s="126"/>
      <c r="F33" s="127"/>
      <c r="G33" s="126"/>
      <c r="H33" s="196">
        <f t="shared" si="4"/>
        <v>0</v>
      </c>
      <c r="I33" s="197">
        <f t="shared" si="5"/>
        <v>0</v>
      </c>
      <c r="J33" s="36"/>
      <c r="K33" s="36"/>
      <c r="L33" s="36"/>
      <c r="M33" s="36"/>
      <c r="N33" s="36"/>
      <c r="O33" s="36"/>
      <c r="P33" s="36"/>
      <c r="Q33" s="36"/>
      <c r="R33" s="36"/>
    </row>
    <row r="34" spans="2:19" x14ac:dyDescent="0.2">
      <c r="B34" s="14"/>
      <c r="C34" s="191"/>
      <c r="D34" s="125"/>
      <c r="E34" s="126"/>
      <c r="F34" s="127"/>
      <c r="G34" s="126"/>
      <c r="H34" s="196">
        <f t="shared" si="4"/>
        <v>0</v>
      </c>
      <c r="I34" s="197">
        <f t="shared" si="5"/>
        <v>0</v>
      </c>
      <c r="J34" s="36"/>
      <c r="K34" s="36"/>
      <c r="L34" s="36"/>
      <c r="M34" s="36"/>
      <c r="N34" s="36"/>
      <c r="O34" s="36"/>
      <c r="P34" s="36"/>
      <c r="Q34" s="36"/>
      <c r="R34" s="36"/>
    </row>
    <row r="35" spans="2:19" ht="15" x14ac:dyDescent="0.25">
      <c r="B35" s="14"/>
      <c r="C35" s="18"/>
      <c r="D35" s="17" t="s">
        <v>111</v>
      </c>
      <c r="E35" s="18"/>
      <c r="F35" s="18"/>
      <c r="G35" s="18"/>
      <c r="H35" s="198">
        <f>SUM(H25:H34)</f>
        <v>2.7083333333333335</v>
      </c>
      <c r="I35" s="199">
        <f>SUM(I25:I34)</f>
        <v>47.291666666666664</v>
      </c>
      <c r="J35" s="36"/>
      <c r="K35" s="36"/>
      <c r="L35" s="36"/>
      <c r="M35" s="36"/>
      <c r="N35" s="36"/>
      <c r="O35" s="36"/>
      <c r="P35" s="36"/>
      <c r="Q35" s="36"/>
      <c r="R35" s="36"/>
    </row>
    <row r="36" spans="2:19" x14ac:dyDescent="0.2">
      <c r="B36" s="14"/>
      <c r="C36" s="18"/>
      <c r="D36" s="18"/>
      <c r="E36" s="18"/>
      <c r="F36" s="18"/>
      <c r="G36" s="18"/>
      <c r="H36" s="18"/>
      <c r="I36" s="23"/>
      <c r="J36" s="36"/>
      <c r="K36" s="36"/>
      <c r="L36" s="36"/>
      <c r="M36" s="36"/>
      <c r="N36" s="36"/>
      <c r="O36" s="36"/>
      <c r="P36" s="36"/>
      <c r="Q36" s="36"/>
      <c r="R36" s="36"/>
    </row>
    <row r="37" spans="2:19" s="41" customFormat="1" ht="12.75" x14ac:dyDescent="0.2">
      <c r="B37" s="15" t="s">
        <v>113</v>
      </c>
      <c r="C37" s="17"/>
      <c r="D37" s="134"/>
      <c r="E37" s="135">
        <f>SUM(E11:E34)</f>
        <v>2000</v>
      </c>
      <c r="F37" s="134"/>
      <c r="G37" s="136">
        <f>SUM(G11:G34)</f>
        <v>100</v>
      </c>
      <c r="H37" s="136">
        <f>H21+H35</f>
        <v>5.416666666666667</v>
      </c>
      <c r="I37" s="137">
        <f>I21+I35</f>
        <v>94.583333333333329</v>
      </c>
      <c r="J37" s="40"/>
      <c r="K37" s="40"/>
      <c r="L37" s="40"/>
      <c r="M37" s="40"/>
      <c r="N37" s="40"/>
      <c r="O37" s="40"/>
      <c r="P37" s="40"/>
      <c r="Q37" s="40"/>
      <c r="R37" s="40"/>
    </row>
    <row r="38" spans="2:19" x14ac:dyDescent="0.2">
      <c r="B38" s="14"/>
      <c r="C38" s="18"/>
      <c r="D38" s="134"/>
      <c r="E38" s="134" t="s">
        <v>114</v>
      </c>
      <c r="F38" s="134"/>
      <c r="G38" s="134" t="s">
        <v>115</v>
      </c>
      <c r="H38" s="134" t="s">
        <v>108</v>
      </c>
      <c r="I38" s="109" t="s">
        <v>109</v>
      </c>
      <c r="J38" s="36"/>
      <c r="K38" s="36"/>
      <c r="L38" s="36"/>
      <c r="M38" s="36"/>
      <c r="N38" s="36"/>
      <c r="O38" s="36"/>
      <c r="P38" s="36"/>
      <c r="Q38" s="36"/>
      <c r="R38" s="36"/>
    </row>
    <row r="39" spans="2:19" x14ac:dyDescent="0.2">
      <c r="B39" s="14"/>
      <c r="C39" s="18"/>
      <c r="D39" s="17"/>
      <c r="E39" s="17"/>
      <c r="F39" s="17"/>
      <c r="G39" s="17"/>
      <c r="H39" s="138">
        <f>H37*12</f>
        <v>65</v>
      </c>
      <c r="I39" s="139">
        <f>I37*12</f>
        <v>1135</v>
      </c>
      <c r="J39" s="36"/>
      <c r="K39" s="36"/>
      <c r="L39" s="36"/>
      <c r="M39" s="36"/>
      <c r="N39" s="36"/>
      <c r="O39" s="36"/>
      <c r="P39" s="36"/>
      <c r="Q39" s="36"/>
      <c r="R39" s="36"/>
    </row>
    <row r="40" spans="2:19" x14ac:dyDescent="0.2">
      <c r="B40" s="14"/>
      <c r="C40" s="18"/>
      <c r="D40" s="17"/>
      <c r="E40" s="17"/>
      <c r="F40" s="17"/>
      <c r="G40" s="17"/>
      <c r="H40" s="186" t="s">
        <v>116</v>
      </c>
      <c r="I40" s="187" t="s">
        <v>116</v>
      </c>
      <c r="J40" s="36"/>
      <c r="K40" s="36"/>
      <c r="L40" s="36"/>
      <c r="M40" s="36"/>
      <c r="N40" s="36"/>
      <c r="O40" s="36"/>
      <c r="P40" s="36"/>
      <c r="Q40" s="36"/>
      <c r="R40" s="36"/>
    </row>
    <row r="41" spans="2:19" x14ac:dyDescent="0.2">
      <c r="B41" s="14"/>
      <c r="C41" s="18"/>
      <c r="D41" s="17"/>
      <c r="E41" s="17"/>
      <c r="F41" s="17"/>
      <c r="G41" s="17"/>
      <c r="H41" s="140">
        <f>H37*12/E37</f>
        <v>3.2500000000000001E-2</v>
      </c>
      <c r="I41" s="141">
        <f>I37*12/E37</f>
        <v>0.5675</v>
      </c>
      <c r="J41" s="36"/>
      <c r="K41" s="36"/>
      <c r="L41" s="36"/>
      <c r="M41" s="36"/>
      <c r="N41" s="36"/>
      <c r="O41" s="36"/>
      <c r="P41" s="36"/>
      <c r="Q41" s="36"/>
      <c r="R41" s="36"/>
    </row>
    <row r="42" spans="2:19" ht="15" thickBot="1" x14ac:dyDescent="0.25">
      <c r="B42" s="14"/>
      <c r="C42" s="18"/>
      <c r="D42" s="17"/>
      <c r="E42" s="17"/>
      <c r="F42" s="17"/>
      <c r="G42" s="17"/>
      <c r="H42" s="142" t="s">
        <v>117</v>
      </c>
      <c r="I42" s="143" t="s">
        <v>118</v>
      </c>
      <c r="J42" s="36"/>
      <c r="K42" s="36"/>
      <c r="L42" s="36"/>
      <c r="M42" s="36"/>
      <c r="N42" s="36"/>
      <c r="O42" s="36"/>
      <c r="P42" s="36"/>
      <c r="Q42" s="36"/>
      <c r="R42" s="36"/>
    </row>
    <row r="43" spans="2:19" s="18" customFormat="1" x14ac:dyDescent="0.2">
      <c r="B43" s="29"/>
      <c r="C43" s="33" t="s">
        <v>166</v>
      </c>
      <c r="D43" s="33" t="s">
        <v>119</v>
      </c>
      <c r="E43" s="33" t="s">
        <v>159</v>
      </c>
      <c r="F43" s="33" t="s">
        <v>160</v>
      </c>
      <c r="G43" s="33" t="s">
        <v>107</v>
      </c>
      <c r="H43" s="34" t="str">
        <f>Liquiditätsplan!C6</f>
        <v>Monat 1</v>
      </c>
      <c r="I43" s="34" t="str">
        <f>Liquiditätsplan!D6</f>
        <v>Monat 2</v>
      </c>
      <c r="J43" s="34" t="str">
        <f>Liquiditätsplan!E6</f>
        <v>Monat 3</v>
      </c>
      <c r="K43" s="34" t="str">
        <f>Liquiditätsplan!F6</f>
        <v>Monat 4</v>
      </c>
      <c r="L43" s="34" t="str">
        <f>Liquiditätsplan!G6</f>
        <v>Monat 5</v>
      </c>
      <c r="M43" s="35" t="str">
        <f>Liquiditätsplan!H6</f>
        <v>Monat 6</v>
      </c>
    </row>
    <row r="44" spans="2:19" s="18" customFormat="1" x14ac:dyDescent="0.2">
      <c r="B44" s="15" t="s">
        <v>153</v>
      </c>
      <c r="C44" s="191" t="s">
        <v>186</v>
      </c>
      <c r="D44" s="125">
        <v>4712</v>
      </c>
      <c r="E44" s="182">
        <v>20000</v>
      </c>
      <c r="F44" s="254">
        <v>-100</v>
      </c>
      <c r="G44" s="128">
        <v>0.1295</v>
      </c>
      <c r="H44" s="177">
        <f>MAX(0,Liquiditätsplan!C39*SUMPRODUCT(E44:E48,G44:G48)/SUM(E44:E48)/12*-1)</f>
        <v>2.1583333333333332</v>
      </c>
      <c r="I44" s="177">
        <f>MAX(0,Liquiditätsplan!D39*SUMPRODUCT(E44:E48,G44:G48)/SUM(E44:E48)/12*-1)</f>
        <v>3.2375000000000003</v>
      </c>
      <c r="J44" s="177">
        <f>MAX(0,Liquiditätsplan!E39*SUMPRODUCT(E44:E48,G44:G48)/SUM(E44:E48)/12*-1)</f>
        <v>4.3166666666666664</v>
      </c>
      <c r="K44" s="177">
        <f>MAX(0,Liquiditätsplan!F39*SUMPRODUCT(E44:E48,G44:G48)/SUM(E44:E48)/12*-1)</f>
        <v>5.395833333333333</v>
      </c>
      <c r="L44" s="177">
        <f>MAX(0,Liquiditätsplan!G39*SUMPRODUCT(E44:E48,G44:G48)/SUM(E44:E48)/12*-1)</f>
        <v>6.4750000000000005</v>
      </c>
      <c r="M44" s="178">
        <f>MAX(0,Liquiditätsplan!H39*SUMPRODUCT(E44:E48,G44:G48)/SUM(E44:E48)/12*-1)</f>
        <v>7.5541666666666671</v>
      </c>
    </row>
    <row r="45" spans="2:19" s="18" customFormat="1" ht="15" x14ac:dyDescent="0.25">
      <c r="B45" s="15"/>
      <c r="C45" s="191"/>
      <c r="D45" s="129"/>
      <c r="E45" s="182"/>
      <c r="F45" s="254"/>
      <c r="G45" s="179">
        <v>0.1295</v>
      </c>
      <c r="H45" s="284" t="s">
        <v>157</v>
      </c>
      <c r="I45" s="285"/>
      <c r="J45" s="285"/>
      <c r="K45" s="285"/>
      <c r="L45" s="285"/>
      <c r="M45" s="286"/>
      <c r="N45" s="85"/>
      <c r="O45" s="85"/>
      <c r="P45" s="85"/>
      <c r="Q45" s="85"/>
      <c r="R45" s="85"/>
      <c r="S45" s="85"/>
    </row>
    <row r="46" spans="2:19" s="18" customFormat="1" ht="15" x14ac:dyDescent="0.25">
      <c r="B46" s="15"/>
      <c r="C46" s="191"/>
      <c r="D46" s="129"/>
      <c r="E46" s="182"/>
      <c r="F46" s="254"/>
      <c r="G46" s="128">
        <v>0.1295</v>
      </c>
      <c r="H46" s="82" t="str">
        <f>Liquiditätsplan!I6</f>
        <v>Monat 7</v>
      </c>
      <c r="I46" s="83" t="str">
        <f>Liquiditätsplan!J6</f>
        <v>Monat 8</v>
      </c>
      <c r="J46" s="83" t="str">
        <f>Liquiditätsplan!K6</f>
        <v>Monat 9</v>
      </c>
      <c r="K46" s="83" t="str">
        <f>Liquiditätsplan!L6</f>
        <v>Monat 10</v>
      </c>
      <c r="L46" s="83" t="str">
        <f>Liquiditätsplan!M6</f>
        <v>Monat 11</v>
      </c>
      <c r="M46" s="84" t="str">
        <f>Liquiditätsplan!N6</f>
        <v>Monat 12</v>
      </c>
      <c r="N46" s="85"/>
      <c r="O46" s="85"/>
      <c r="P46" s="85"/>
      <c r="Q46" s="85"/>
      <c r="R46" s="85"/>
      <c r="S46" s="85"/>
    </row>
    <row r="47" spans="2:19" s="18" customFormat="1" ht="15" x14ac:dyDescent="0.25">
      <c r="B47" s="15"/>
      <c r="C47" s="191"/>
      <c r="D47" s="129"/>
      <c r="E47" s="182"/>
      <c r="F47" s="254"/>
      <c r="G47" s="128">
        <v>0.1295</v>
      </c>
      <c r="H47" s="175">
        <f>MAX(0,Liquiditätsplan!I39*SUMPRODUCT(E44:E48,G44:G48)/SUM(E44:E48)/12*-1)</f>
        <v>8.6333333333333329</v>
      </c>
      <c r="I47" s="175">
        <f>MAX(0,Liquiditätsplan!J39*SUMPRODUCT(E44:E48,G44:G48)/SUM(E44:E48)/12*-1)</f>
        <v>9.7125000000000004</v>
      </c>
      <c r="J47" s="175">
        <f>MAX(0,Liquiditätsplan!K39*SUMPRODUCT(E44:E48,G44:G48)/SUM(E44:E48)/12*-1)</f>
        <v>10.791666666666666</v>
      </c>
      <c r="K47" s="175">
        <f>MAX(0,Liquiditätsplan!L39*SUMPRODUCT(E44:E48,G44:G48)/SUM(E44:E48)/12*-1)</f>
        <v>11.870833333333332</v>
      </c>
      <c r="L47" s="175">
        <f>MAX(0,Liquiditätsplan!M39*SUMPRODUCT(E44:E48,G44:G48)/SUM(E44:E48)/12*-1)</f>
        <v>12.950000000000001</v>
      </c>
      <c r="M47" s="176">
        <f>MAX(0,Liquiditätsplan!N39*SUMPRODUCT(E44:E48,G44:G48)/SUM(E44:E48)/12*-1)</f>
        <v>14.029166666666667</v>
      </c>
      <c r="N47" s="85"/>
      <c r="O47" s="85"/>
      <c r="P47" s="85"/>
      <c r="Q47" s="85"/>
      <c r="R47" s="85"/>
      <c r="S47" s="85"/>
    </row>
    <row r="48" spans="2:19" s="18" customFormat="1" ht="15" thickBot="1" x14ac:dyDescent="0.25">
      <c r="B48" s="30"/>
      <c r="C48" s="192"/>
      <c r="D48" s="130"/>
      <c r="E48" s="183"/>
      <c r="F48" s="255"/>
      <c r="G48" s="131">
        <v>0.1295</v>
      </c>
      <c r="H48" s="132"/>
      <c r="I48" s="132"/>
      <c r="J48" s="132"/>
      <c r="K48" s="132"/>
      <c r="L48" s="132"/>
      <c r="M48" s="133"/>
    </row>
    <row r="49" spans="2:18" s="18" customFormat="1" x14ac:dyDescent="0.2">
      <c r="B49" s="36"/>
      <c r="C49" s="36"/>
      <c r="D49" s="36"/>
      <c r="E49" s="36"/>
      <c r="F49" s="36"/>
      <c r="G49" s="36"/>
      <c r="H49" s="36"/>
      <c r="I49" s="36"/>
      <c r="J49" s="36"/>
      <c r="K49" s="36"/>
      <c r="L49" s="36"/>
    </row>
    <row r="50" spans="2:18" s="18" customFormat="1" x14ac:dyDescent="0.2">
      <c r="B50" s="36"/>
      <c r="C50" s="36"/>
      <c r="D50" s="36"/>
      <c r="E50" s="36"/>
      <c r="F50" s="36"/>
      <c r="G50" s="36"/>
      <c r="H50" s="36"/>
      <c r="I50" s="36"/>
      <c r="J50" s="36"/>
      <c r="K50" s="36"/>
      <c r="L50" s="36"/>
    </row>
    <row r="51" spans="2:18" x14ac:dyDescent="0.2">
      <c r="B51" s="36"/>
      <c r="C51" s="36"/>
      <c r="D51" s="36"/>
      <c r="E51" s="36"/>
      <c r="F51" s="36"/>
      <c r="G51" s="36"/>
      <c r="H51" s="36"/>
      <c r="I51" s="36"/>
      <c r="J51" s="36"/>
      <c r="K51" s="36"/>
      <c r="L51" s="36"/>
      <c r="M51" s="36"/>
      <c r="N51" s="36"/>
      <c r="O51" s="36"/>
      <c r="P51" s="36"/>
      <c r="Q51" s="36"/>
      <c r="R51" s="36"/>
    </row>
    <row r="52" spans="2:18" hidden="1" x14ac:dyDescent="0.2"/>
    <row r="53" spans="2:18" hidden="1" x14ac:dyDescent="0.2"/>
    <row r="54" spans="2:18" hidden="1" x14ac:dyDescent="0.2"/>
    <row r="55" spans="2:18" hidden="1" x14ac:dyDescent="0.2"/>
    <row r="56" spans="2:18" hidden="1" x14ac:dyDescent="0.2"/>
    <row r="57" spans="2:18" hidden="1" x14ac:dyDescent="0.2"/>
    <row r="58" spans="2:18" hidden="1" x14ac:dyDescent="0.2"/>
    <row r="59" spans="2:18" hidden="1" x14ac:dyDescent="0.2"/>
    <row r="60" spans="2:18" hidden="1" x14ac:dyDescent="0.2"/>
    <row r="61" spans="2:18" hidden="1" x14ac:dyDescent="0.2"/>
    <row r="62" spans="2:18" hidden="1" x14ac:dyDescent="0.2"/>
    <row r="63" spans="2:18" hidden="1" x14ac:dyDescent="0.2"/>
    <row r="64" spans="2: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sheetData>
  <sheetProtection algorithmName="SHA-512" hashValue="qyF8o3FIyNnDc2l5LJaGIW3Npi23W9JB+tHva1tlanbQR8M8jKGSH51Mb+4Wm4sCsHkIjphTMBuMjTzP14oF8A==" saltValue="0bqXGXytj9wd7FeKLW1TRg==" spinCount="100000" sheet="1" objects="1" scenarios="1" selectLockedCells="1"/>
  <mergeCells count="6">
    <mergeCell ref="H45:M45"/>
    <mergeCell ref="C1:F1"/>
    <mergeCell ref="G1:H1"/>
    <mergeCell ref="I1:K1"/>
    <mergeCell ref="N4:Q4"/>
    <mergeCell ref="K10:Q11"/>
  </mergeCells>
  <dataValidations count="5">
    <dataValidation type="decimal" allowBlank="1" showInputMessage="1" showErrorMessage="1" sqref="E25:E34">
      <formula1>0</formula1>
      <formula2>100000000</formula2>
    </dataValidation>
    <dataValidation type="decimal" allowBlank="1" showInputMessage="1" showErrorMessage="1" sqref="G25:G34">
      <formula1>0</formula1>
      <formula2>10000000</formula2>
    </dataValidation>
    <dataValidation type="decimal" allowBlank="1" showInputMessage="1" showErrorMessage="1" sqref="F11:F20 F25:F34">
      <formula1>0</formula1>
      <formula2>20</formula2>
    </dataValidation>
    <dataValidation type="decimal" allowBlank="1" showInputMessage="1" showErrorMessage="1" errorTitle="nur negative Zahlenwerte möglich" error="Eingabe der aktuellen Restschuld als positiver Zahlenwert (z.B. 100.000,00 Euro)" sqref="E11:E20">
      <formula1>0</formula1>
      <formula2>100000000</formula2>
    </dataValidation>
    <dataValidation type="decimal" allowBlank="1" showInputMessage="1" showErrorMessage="1" errorTitle="Nur positive Zahlenwerte möglich" error="Eingabe der monatlichen Darlehensrate als positiver Wert (z.B. 500)" sqref="G11:G20">
      <formula1>0</formula1>
      <formula2>100000000</formula2>
    </dataValidation>
  </dataValidations>
  <pageMargins left="0.70866141732283472" right="0.70866141732283472" top="0.78740157480314965" bottom="0.78740157480314965" header="0.31496062992125984" footer="0.31496062992125984"/>
  <pageSetup paperSize="9" scale="52" orientation="landscape" horizontalDpi="300" verticalDpi="300" r:id="rId1"/>
  <headerFooter>
    <oddHeader>&amp;R&amp;24&amp;G</oddHeader>
    <oddFooter>&amp;LLiquiditätsplanung&amp;R&amp;A</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P93"/>
  <sheetViews>
    <sheetView workbookViewId="0">
      <pane xSplit="1" ySplit="1" topLeftCell="B2" activePane="bottomRight" state="frozen"/>
      <selection pane="topRight" activeCell="B1" sqref="B1"/>
      <selection pane="bottomLeft" activeCell="A2" sqref="A2"/>
      <selection pane="bottomRight" activeCell="C33" sqref="C33"/>
    </sheetView>
  </sheetViews>
  <sheetFormatPr baseColWidth="10" defaultColWidth="0" defaultRowHeight="14.25" zeroHeight="1" outlineLevelRow="1" x14ac:dyDescent="0.2"/>
  <cols>
    <col min="1" max="1" width="38.140625" style="8" customWidth="1"/>
    <col min="2" max="2" width="14.7109375" style="8" customWidth="1"/>
    <col min="3" max="3" width="13.7109375" style="8" bestFit="1" customWidth="1"/>
    <col min="4" max="14" width="13.7109375" style="8" customWidth="1"/>
    <col min="15" max="15" width="16.7109375" style="8" customWidth="1"/>
    <col min="16" max="16" width="172.28515625" style="8" bestFit="1" customWidth="1"/>
    <col min="17" max="18" width="11.42578125" style="8" hidden="1" customWidth="1"/>
    <col min="19" max="16384" width="11.42578125" style="8" hidden="1"/>
  </cols>
  <sheetData>
    <row r="1" spans="1:16" ht="25.5" customHeight="1" x14ac:dyDescent="0.2">
      <c r="A1" s="2" t="s">
        <v>46</v>
      </c>
      <c r="B1" s="289" t="str">
        <f>'Corona-Betroffenh.'!B1</f>
        <v>Max Mustermann</v>
      </c>
      <c r="C1" s="289"/>
      <c r="D1" s="289"/>
      <c r="E1" s="278" t="s">
        <v>0</v>
      </c>
      <c r="F1" s="278"/>
      <c r="G1" s="289">
        <f>'Corona-Betroffenh.'!J1</f>
        <v>2212</v>
      </c>
      <c r="H1" s="289"/>
      <c r="I1" s="289"/>
      <c r="J1" s="39"/>
      <c r="K1" s="39"/>
      <c r="L1" s="36"/>
      <c r="M1" s="36"/>
      <c r="N1" s="36"/>
      <c r="O1" s="36"/>
      <c r="P1" s="36"/>
    </row>
    <row r="2" spans="1:16" x14ac:dyDescent="0.2">
      <c r="A2" s="36"/>
      <c r="B2" s="36"/>
      <c r="C2" s="36"/>
      <c r="D2" s="36"/>
      <c r="E2" s="36"/>
      <c r="F2" s="36"/>
      <c r="G2" s="36"/>
      <c r="H2" s="36"/>
      <c r="I2" s="36"/>
      <c r="J2" s="36"/>
      <c r="K2" s="36"/>
      <c r="L2" s="104" t="s">
        <v>47</v>
      </c>
      <c r="M2" s="105"/>
      <c r="N2" s="106"/>
      <c r="O2" s="107"/>
    </row>
    <row r="3" spans="1:16" ht="15" x14ac:dyDescent="0.25">
      <c r="A3" s="36"/>
      <c r="B3" s="36"/>
      <c r="C3" s="36"/>
      <c r="D3" s="38"/>
      <c r="E3" s="38"/>
      <c r="F3" s="38"/>
      <c r="G3" s="38"/>
      <c r="H3" s="38"/>
      <c r="I3" s="38"/>
      <c r="J3" s="38"/>
      <c r="K3" s="38"/>
      <c r="L3" s="148" t="s">
        <v>121</v>
      </c>
      <c r="M3" s="149"/>
      <c r="N3" s="150"/>
      <c r="O3" s="151"/>
      <c r="P3" s="36"/>
    </row>
    <row r="4" spans="1:16" ht="15" customHeight="1" thickBot="1" x14ac:dyDescent="0.25">
      <c r="A4" s="36"/>
      <c r="B4" s="36"/>
      <c r="C4" s="36"/>
      <c r="D4" s="36"/>
      <c r="E4" s="36"/>
      <c r="F4" s="36"/>
      <c r="G4" s="36"/>
      <c r="H4" s="36"/>
      <c r="I4" s="36"/>
      <c r="J4" s="36"/>
      <c r="K4" s="36"/>
      <c r="L4" s="295" t="s">
        <v>185</v>
      </c>
      <c r="M4" s="296"/>
      <c r="N4" s="296"/>
      <c r="O4" s="297"/>
      <c r="P4" s="36"/>
    </row>
    <row r="5" spans="1:16" ht="26.25" customHeight="1" thickBot="1" x14ac:dyDescent="0.25">
      <c r="A5" s="67" t="s">
        <v>164</v>
      </c>
      <c r="B5" s="68"/>
      <c r="C5" s="185"/>
      <c r="D5" s="43"/>
      <c r="E5" s="43"/>
      <c r="F5" s="43"/>
      <c r="G5" s="43"/>
      <c r="H5" s="43"/>
      <c r="I5" s="43"/>
      <c r="J5" s="43"/>
      <c r="K5" s="43"/>
      <c r="L5" s="43"/>
      <c r="M5" s="43"/>
      <c r="N5" s="43"/>
      <c r="O5" s="44"/>
      <c r="P5" s="42" t="s">
        <v>48</v>
      </c>
    </row>
    <row r="6" spans="1:16" x14ac:dyDescent="0.2">
      <c r="A6" s="298" t="s">
        <v>49</v>
      </c>
      <c r="B6" s="48" t="s">
        <v>50</v>
      </c>
      <c r="C6" s="239" t="s">
        <v>51</v>
      </c>
      <c r="D6" s="49" t="s">
        <v>52</v>
      </c>
      <c r="E6" s="49" t="s">
        <v>53</v>
      </c>
      <c r="F6" s="49" t="s">
        <v>54</v>
      </c>
      <c r="G6" s="49" t="s">
        <v>55</v>
      </c>
      <c r="H6" s="49" t="s">
        <v>56</v>
      </c>
      <c r="I6" s="49" t="s">
        <v>57</v>
      </c>
      <c r="J6" s="49" t="s">
        <v>58</v>
      </c>
      <c r="K6" s="49" t="s">
        <v>59</v>
      </c>
      <c r="L6" s="49" t="s">
        <v>60</v>
      </c>
      <c r="M6" s="49" t="s">
        <v>61</v>
      </c>
      <c r="N6" s="240" t="s">
        <v>62</v>
      </c>
      <c r="O6" s="50" t="s">
        <v>63</v>
      </c>
      <c r="P6" s="45"/>
    </row>
    <row r="7" spans="1:16" x14ac:dyDescent="0.2">
      <c r="A7" s="299"/>
      <c r="B7" s="51" t="s">
        <v>64</v>
      </c>
      <c r="C7" s="241"/>
      <c r="D7" s="52"/>
      <c r="E7" s="52"/>
      <c r="F7" s="52"/>
      <c r="G7" s="52"/>
      <c r="H7" s="52"/>
      <c r="I7" s="52"/>
      <c r="J7" s="52"/>
      <c r="K7" s="52"/>
      <c r="L7" s="52"/>
      <c r="M7" s="52"/>
      <c r="N7" s="77"/>
      <c r="O7" s="53"/>
      <c r="P7" s="45"/>
    </row>
    <row r="8" spans="1:16" x14ac:dyDescent="0.2">
      <c r="A8" s="93" t="s">
        <v>65</v>
      </c>
      <c r="B8" s="102"/>
      <c r="C8" s="242">
        <f>$B$8/12</f>
        <v>0</v>
      </c>
      <c r="D8" s="121">
        <f t="shared" ref="D8:N8" si="0">$B$8/12</f>
        <v>0</v>
      </c>
      <c r="E8" s="121">
        <f t="shared" si="0"/>
        <v>0</v>
      </c>
      <c r="F8" s="121">
        <f t="shared" si="0"/>
        <v>0</v>
      </c>
      <c r="G8" s="121">
        <f t="shared" si="0"/>
        <v>0</v>
      </c>
      <c r="H8" s="121">
        <f t="shared" si="0"/>
        <v>0</v>
      </c>
      <c r="I8" s="121">
        <f t="shared" si="0"/>
        <v>0</v>
      </c>
      <c r="J8" s="121">
        <f t="shared" si="0"/>
        <v>0</v>
      </c>
      <c r="K8" s="121">
        <f t="shared" si="0"/>
        <v>0</v>
      </c>
      <c r="L8" s="121">
        <f t="shared" si="0"/>
        <v>0</v>
      </c>
      <c r="M8" s="121">
        <f t="shared" si="0"/>
        <v>0</v>
      </c>
      <c r="N8" s="243">
        <f t="shared" si="0"/>
        <v>0</v>
      </c>
      <c r="O8" s="120"/>
      <c r="P8" s="46" t="s">
        <v>66</v>
      </c>
    </row>
    <row r="9" spans="1:16" x14ac:dyDescent="0.2">
      <c r="A9" s="93" t="s">
        <v>67</v>
      </c>
      <c r="B9" s="18"/>
      <c r="C9" s="244">
        <v>1</v>
      </c>
      <c r="D9" s="103">
        <v>1</v>
      </c>
      <c r="E9" s="103">
        <v>1</v>
      </c>
      <c r="F9" s="103">
        <v>1</v>
      </c>
      <c r="G9" s="103">
        <v>1</v>
      </c>
      <c r="H9" s="103">
        <v>1</v>
      </c>
      <c r="I9" s="103">
        <v>1</v>
      </c>
      <c r="J9" s="103">
        <v>1</v>
      </c>
      <c r="K9" s="103">
        <v>1</v>
      </c>
      <c r="L9" s="103">
        <v>1</v>
      </c>
      <c r="M9" s="103">
        <v>1</v>
      </c>
      <c r="N9" s="245">
        <v>1</v>
      </c>
      <c r="O9" s="119"/>
      <c r="P9" s="46" t="s">
        <v>68</v>
      </c>
    </row>
    <row r="10" spans="1:16" s="10" customFormat="1" ht="29.25" thickBot="1" x14ac:dyDescent="0.3">
      <c r="A10" s="94" t="s">
        <v>69</v>
      </c>
      <c r="B10" s="95"/>
      <c r="C10" s="246">
        <f>C8*C9</f>
        <v>0</v>
      </c>
      <c r="D10" s="117">
        <f t="shared" ref="D10:N10" si="1">D8*D9</f>
        <v>0</v>
      </c>
      <c r="E10" s="117">
        <f t="shared" si="1"/>
        <v>0</v>
      </c>
      <c r="F10" s="117">
        <f t="shared" si="1"/>
        <v>0</v>
      </c>
      <c r="G10" s="117">
        <f t="shared" si="1"/>
        <v>0</v>
      </c>
      <c r="H10" s="117">
        <f t="shared" si="1"/>
        <v>0</v>
      </c>
      <c r="I10" s="117">
        <f t="shared" si="1"/>
        <v>0</v>
      </c>
      <c r="J10" s="117">
        <f t="shared" si="1"/>
        <v>0</v>
      </c>
      <c r="K10" s="117">
        <f t="shared" si="1"/>
        <v>0</v>
      </c>
      <c r="L10" s="117">
        <f t="shared" si="1"/>
        <v>0</v>
      </c>
      <c r="M10" s="117">
        <f t="shared" si="1"/>
        <v>0</v>
      </c>
      <c r="N10" s="247">
        <f t="shared" si="1"/>
        <v>0</v>
      </c>
      <c r="O10" s="118">
        <f>SUM(C10:N10)</f>
        <v>0</v>
      </c>
      <c r="P10" s="47"/>
    </row>
    <row r="11" spans="1:16" x14ac:dyDescent="0.2">
      <c r="A11" s="293" t="s">
        <v>70</v>
      </c>
      <c r="B11" s="200"/>
      <c r="C11" s="222"/>
      <c r="D11" s="55"/>
      <c r="E11" s="55"/>
      <c r="F11" s="55"/>
      <c r="G11" s="55"/>
      <c r="H11" s="55"/>
      <c r="I11" s="55"/>
      <c r="J11" s="55"/>
      <c r="K11" s="55"/>
      <c r="L11" s="55"/>
      <c r="M11" s="55"/>
      <c r="N11" s="223"/>
      <c r="O11" s="212"/>
      <c r="P11" s="45"/>
    </row>
    <row r="12" spans="1:16" x14ac:dyDescent="0.2">
      <c r="A12" s="294"/>
      <c r="B12" s="201"/>
      <c r="C12" s="224"/>
      <c r="D12" s="9"/>
      <c r="E12" s="9"/>
      <c r="F12" s="9"/>
      <c r="G12" s="9"/>
      <c r="H12" s="9"/>
      <c r="I12" s="9"/>
      <c r="J12" s="9"/>
      <c r="K12" s="9"/>
      <c r="L12" s="9"/>
      <c r="M12" s="9"/>
      <c r="N12" s="225"/>
      <c r="O12" s="213"/>
      <c r="P12" s="45"/>
    </row>
    <row r="13" spans="1:16" outlineLevel="1" x14ac:dyDescent="0.2">
      <c r="A13" s="88" t="s">
        <v>71</v>
      </c>
      <c r="B13" s="202"/>
      <c r="C13" s="226"/>
      <c r="D13" s="92"/>
      <c r="E13" s="92"/>
      <c r="F13" s="92"/>
      <c r="G13" s="92"/>
      <c r="H13" s="92"/>
      <c r="I13" s="92"/>
      <c r="J13" s="92"/>
      <c r="K13" s="92"/>
      <c r="L13" s="92"/>
      <c r="M13" s="92"/>
      <c r="N13" s="116"/>
      <c r="O13" s="214"/>
      <c r="P13" s="45"/>
    </row>
    <row r="14" spans="1:16" ht="15" outlineLevel="1" thickBot="1" x14ac:dyDescent="0.25">
      <c r="A14" s="89" t="s">
        <v>72</v>
      </c>
      <c r="B14" s="203"/>
      <c r="C14" s="229">
        <f>$B$14/12</f>
        <v>0</v>
      </c>
      <c r="D14" s="108">
        <f t="shared" ref="D14:N14" si="2">$B$14/12</f>
        <v>0</v>
      </c>
      <c r="E14" s="108">
        <f t="shared" si="2"/>
        <v>0</v>
      </c>
      <c r="F14" s="108">
        <f t="shared" si="2"/>
        <v>0</v>
      </c>
      <c r="G14" s="108">
        <f t="shared" si="2"/>
        <v>0</v>
      </c>
      <c r="H14" s="108">
        <f t="shared" si="2"/>
        <v>0</v>
      </c>
      <c r="I14" s="108">
        <f t="shared" si="2"/>
        <v>0</v>
      </c>
      <c r="J14" s="108">
        <f t="shared" si="2"/>
        <v>0</v>
      </c>
      <c r="K14" s="108">
        <f t="shared" si="2"/>
        <v>0</v>
      </c>
      <c r="L14" s="108">
        <f t="shared" si="2"/>
        <v>0</v>
      </c>
      <c r="M14" s="108">
        <f t="shared" si="2"/>
        <v>0</v>
      </c>
      <c r="N14" s="230">
        <f t="shared" si="2"/>
        <v>0</v>
      </c>
      <c r="O14" s="214"/>
      <c r="P14" s="45" t="s">
        <v>73</v>
      </c>
    </row>
    <row r="15" spans="1:16" outlineLevel="1" x14ac:dyDescent="0.2">
      <c r="A15" s="89" t="s">
        <v>74</v>
      </c>
      <c r="B15" s="204"/>
      <c r="C15" s="229">
        <f>$B$15/12</f>
        <v>0</v>
      </c>
      <c r="D15" s="108">
        <f t="shared" ref="D15:M15" si="3">$B$15/12</f>
        <v>0</v>
      </c>
      <c r="E15" s="108">
        <f t="shared" si="3"/>
        <v>0</v>
      </c>
      <c r="F15" s="108">
        <f t="shared" si="3"/>
        <v>0</v>
      </c>
      <c r="G15" s="108">
        <f t="shared" si="3"/>
        <v>0</v>
      </c>
      <c r="H15" s="108">
        <f t="shared" si="3"/>
        <v>0</v>
      </c>
      <c r="I15" s="108">
        <f t="shared" si="3"/>
        <v>0</v>
      </c>
      <c r="J15" s="108">
        <f t="shared" si="3"/>
        <v>0</v>
      </c>
      <c r="K15" s="108">
        <f t="shared" si="3"/>
        <v>0</v>
      </c>
      <c r="L15" s="108">
        <f t="shared" si="3"/>
        <v>0</v>
      </c>
      <c r="M15" s="108">
        <f t="shared" si="3"/>
        <v>0</v>
      </c>
      <c r="N15" s="230">
        <f>$B$15/12</f>
        <v>0</v>
      </c>
      <c r="O15" s="214"/>
      <c r="P15" s="45" t="s">
        <v>75</v>
      </c>
    </row>
    <row r="16" spans="1:16" outlineLevel="1" x14ac:dyDescent="0.2">
      <c r="A16" s="90" t="s">
        <v>76</v>
      </c>
      <c r="B16" s="204"/>
      <c r="C16" s="229">
        <f>$B$16/12</f>
        <v>0</v>
      </c>
      <c r="D16" s="108">
        <f t="shared" ref="D16:N16" si="4">$B$16/12</f>
        <v>0</v>
      </c>
      <c r="E16" s="108">
        <f t="shared" si="4"/>
        <v>0</v>
      </c>
      <c r="F16" s="108">
        <f t="shared" si="4"/>
        <v>0</v>
      </c>
      <c r="G16" s="108">
        <f t="shared" si="4"/>
        <v>0</v>
      </c>
      <c r="H16" s="108">
        <f t="shared" si="4"/>
        <v>0</v>
      </c>
      <c r="I16" s="108">
        <f t="shared" si="4"/>
        <v>0</v>
      </c>
      <c r="J16" s="108">
        <f t="shared" si="4"/>
        <v>0</v>
      </c>
      <c r="K16" s="108">
        <f t="shared" si="4"/>
        <v>0</v>
      </c>
      <c r="L16" s="108">
        <f t="shared" si="4"/>
        <v>0</v>
      </c>
      <c r="M16" s="108">
        <f t="shared" si="4"/>
        <v>0</v>
      </c>
      <c r="N16" s="230">
        <f t="shared" si="4"/>
        <v>0</v>
      </c>
      <c r="O16" s="214"/>
      <c r="P16" s="46" t="s">
        <v>77</v>
      </c>
    </row>
    <row r="17" spans="1:16" outlineLevel="1" x14ac:dyDescent="0.2">
      <c r="A17" s="91" t="s">
        <v>78</v>
      </c>
      <c r="B17" s="205"/>
      <c r="C17" s="300" t="s">
        <v>156</v>
      </c>
      <c r="D17" s="301"/>
      <c r="E17" s="301"/>
      <c r="F17" s="301"/>
      <c r="G17" s="301"/>
      <c r="H17" s="301"/>
      <c r="I17" s="301"/>
      <c r="J17" s="301"/>
      <c r="K17" s="301"/>
      <c r="L17" s="301"/>
      <c r="M17" s="301"/>
      <c r="N17" s="302"/>
      <c r="O17" s="214"/>
      <c r="P17" s="45"/>
    </row>
    <row r="18" spans="1:16" outlineLevel="1" x14ac:dyDescent="0.2">
      <c r="A18" s="90" t="s">
        <v>79</v>
      </c>
      <c r="B18" s="206" t="s">
        <v>80</v>
      </c>
      <c r="C18" s="227"/>
      <c r="D18" s="87"/>
      <c r="E18" s="87"/>
      <c r="F18" s="87"/>
      <c r="G18" s="87"/>
      <c r="H18" s="87"/>
      <c r="I18" s="87">
        <v>0</v>
      </c>
      <c r="J18" s="87">
        <v>0</v>
      </c>
      <c r="K18" s="87">
        <v>0</v>
      </c>
      <c r="L18" s="87">
        <v>0</v>
      </c>
      <c r="M18" s="87">
        <v>0</v>
      </c>
      <c r="N18" s="228">
        <v>0</v>
      </c>
      <c r="O18" s="214"/>
      <c r="P18" s="46" t="s">
        <v>183</v>
      </c>
    </row>
    <row r="19" spans="1:16" ht="15" outlineLevel="1" thickBot="1" x14ac:dyDescent="0.25">
      <c r="A19" s="90" t="s">
        <v>122</v>
      </c>
      <c r="B19" s="202"/>
      <c r="C19" s="248">
        <f>Bankenspiegel!$H$21</f>
        <v>2.7083333333333335</v>
      </c>
      <c r="D19" s="249">
        <f>Bankenspiegel!$H$21</f>
        <v>2.7083333333333335</v>
      </c>
      <c r="E19" s="249">
        <f>Bankenspiegel!$H$21</f>
        <v>2.7083333333333335</v>
      </c>
      <c r="F19" s="249">
        <f>Bankenspiegel!$H$21</f>
        <v>2.7083333333333335</v>
      </c>
      <c r="G19" s="249">
        <f>Bankenspiegel!$H$21</f>
        <v>2.7083333333333335</v>
      </c>
      <c r="H19" s="249">
        <f>Bankenspiegel!$H$21</f>
        <v>2.7083333333333335</v>
      </c>
      <c r="I19" s="249">
        <f>Bankenspiegel!$H$21</f>
        <v>2.7083333333333335</v>
      </c>
      <c r="J19" s="249">
        <f>Bankenspiegel!$H$21</f>
        <v>2.7083333333333335</v>
      </c>
      <c r="K19" s="249">
        <f>Bankenspiegel!$H$21</f>
        <v>2.7083333333333335</v>
      </c>
      <c r="L19" s="249">
        <f>Bankenspiegel!$H$21</f>
        <v>2.7083333333333335</v>
      </c>
      <c r="M19" s="249">
        <f>Bankenspiegel!$H$21</f>
        <v>2.7083333333333335</v>
      </c>
      <c r="N19" s="250">
        <f>Bankenspiegel!$H$21</f>
        <v>2.7083333333333335</v>
      </c>
      <c r="O19" s="215"/>
      <c r="P19" s="46" t="s">
        <v>184</v>
      </c>
    </row>
    <row r="20" spans="1:16" outlineLevel="1" x14ac:dyDescent="0.2">
      <c r="A20" s="90" t="s">
        <v>123</v>
      </c>
      <c r="B20" s="202"/>
      <c r="C20" s="248">
        <f>Bankenspiegel!$I$21</f>
        <v>47.291666666666664</v>
      </c>
      <c r="D20" s="249">
        <f>Bankenspiegel!$I$21</f>
        <v>47.291666666666664</v>
      </c>
      <c r="E20" s="249">
        <f>Bankenspiegel!$I$21</f>
        <v>47.291666666666664</v>
      </c>
      <c r="F20" s="249">
        <f>Bankenspiegel!$I$21</f>
        <v>47.291666666666664</v>
      </c>
      <c r="G20" s="249">
        <f>Bankenspiegel!$I$21</f>
        <v>47.291666666666664</v>
      </c>
      <c r="H20" s="249">
        <f>Bankenspiegel!$I$21</f>
        <v>47.291666666666664</v>
      </c>
      <c r="I20" s="249">
        <f>Bankenspiegel!$I$21</f>
        <v>47.291666666666664</v>
      </c>
      <c r="J20" s="249">
        <f>Bankenspiegel!$I$21</f>
        <v>47.291666666666664</v>
      </c>
      <c r="K20" s="249">
        <f>Bankenspiegel!$I$21</f>
        <v>47.291666666666664</v>
      </c>
      <c r="L20" s="249">
        <f>Bankenspiegel!$I$21</f>
        <v>47.291666666666664</v>
      </c>
      <c r="M20" s="249">
        <f>Bankenspiegel!$I$21</f>
        <v>47.291666666666664</v>
      </c>
      <c r="N20" s="250">
        <f>Bankenspiegel!$I$21</f>
        <v>47.291666666666664</v>
      </c>
      <c r="O20" s="215"/>
      <c r="P20" s="46" t="s">
        <v>184</v>
      </c>
    </row>
    <row r="21" spans="1:16" outlineLevel="1" x14ac:dyDescent="0.2">
      <c r="A21" s="90" t="s">
        <v>124</v>
      </c>
      <c r="B21" s="202"/>
      <c r="C21" s="248">
        <f>Bankenspiegel!$H$35</f>
        <v>2.7083333333333335</v>
      </c>
      <c r="D21" s="249">
        <f>Bankenspiegel!$H$35</f>
        <v>2.7083333333333335</v>
      </c>
      <c r="E21" s="249">
        <f>Bankenspiegel!$H$35</f>
        <v>2.7083333333333335</v>
      </c>
      <c r="F21" s="249">
        <f>Bankenspiegel!$H$35</f>
        <v>2.7083333333333335</v>
      </c>
      <c r="G21" s="249">
        <f>Bankenspiegel!$H$35</f>
        <v>2.7083333333333335</v>
      </c>
      <c r="H21" s="249">
        <f>Bankenspiegel!$H$35</f>
        <v>2.7083333333333335</v>
      </c>
      <c r="I21" s="249">
        <f>Bankenspiegel!$H$35</f>
        <v>2.7083333333333335</v>
      </c>
      <c r="J21" s="249">
        <f>Bankenspiegel!$H$35</f>
        <v>2.7083333333333335</v>
      </c>
      <c r="K21" s="249">
        <f>Bankenspiegel!$H$35</f>
        <v>2.7083333333333335</v>
      </c>
      <c r="L21" s="249">
        <f>Bankenspiegel!$H$35</f>
        <v>2.7083333333333335</v>
      </c>
      <c r="M21" s="249">
        <f>Bankenspiegel!$H$35</f>
        <v>2.7083333333333335</v>
      </c>
      <c r="N21" s="250">
        <f>Bankenspiegel!$H$35</f>
        <v>2.7083333333333335</v>
      </c>
      <c r="O21" s="215"/>
      <c r="P21" s="46" t="s">
        <v>184</v>
      </c>
    </row>
    <row r="22" spans="1:16" outlineLevel="1" x14ac:dyDescent="0.2">
      <c r="A22" s="90" t="s">
        <v>125</v>
      </c>
      <c r="B22" s="202"/>
      <c r="C22" s="248">
        <f>Bankenspiegel!$I$35</f>
        <v>47.291666666666664</v>
      </c>
      <c r="D22" s="249">
        <f>Bankenspiegel!$I$35</f>
        <v>47.291666666666664</v>
      </c>
      <c r="E22" s="249">
        <f>Bankenspiegel!$I$35</f>
        <v>47.291666666666664</v>
      </c>
      <c r="F22" s="249">
        <f>Bankenspiegel!$I$35</f>
        <v>47.291666666666664</v>
      </c>
      <c r="G22" s="249">
        <f>Bankenspiegel!$I$35</f>
        <v>47.291666666666664</v>
      </c>
      <c r="H22" s="249">
        <f>Bankenspiegel!$I$35</f>
        <v>47.291666666666664</v>
      </c>
      <c r="I22" s="249">
        <f>Bankenspiegel!$I$35</f>
        <v>47.291666666666664</v>
      </c>
      <c r="J22" s="249">
        <f>Bankenspiegel!$I$35</f>
        <v>47.291666666666664</v>
      </c>
      <c r="K22" s="249">
        <f>Bankenspiegel!$I$35</f>
        <v>47.291666666666664</v>
      </c>
      <c r="L22" s="249">
        <f>Bankenspiegel!$I$35</f>
        <v>47.291666666666664</v>
      </c>
      <c r="M22" s="249">
        <f>Bankenspiegel!$I$35</f>
        <v>47.291666666666664</v>
      </c>
      <c r="N22" s="250">
        <f>Bankenspiegel!$I$35</f>
        <v>47.291666666666664</v>
      </c>
      <c r="O22" s="215"/>
      <c r="P22" s="46" t="s">
        <v>184</v>
      </c>
    </row>
    <row r="23" spans="1:16" outlineLevel="1" x14ac:dyDescent="0.2">
      <c r="A23" s="90" t="s">
        <v>154</v>
      </c>
      <c r="B23" s="204">
        <v>0</v>
      </c>
      <c r="C23" s="229">
        <f>$B$23/12</f>
        <v>0</v>
      </c>
      <c r="D23" s="108">
        <f t="shared" ref="D23:N23" si="5">$B$23/12</f>
        <v>0</v>
      </c>
      <c r="E23" s="108">
        <f t="shared" si="5"/>
        <v>0</v>
      </c>
      <c r="F23" s="108">
        <f t="shared" si="5"/>
        <v>0</v>
      </c>
      <c r="G23" s="108">
        <f t="shared" si="5"/>
        <v>0</v>
      </c>
      <c r="H23" s="108">
        <f t="shared" si="5"/>
        <v>0</v>
      </c>
      <c r="I23" s="108">
        <f t="shared" si="5"/>
        <v>0</v>
      </c>
      <c r="J23" s="108">
        <f t="shared" si="5"/>
        <v>0</v>
      </c>
      <c r="K23" s="108">
        <f t="shared" si="5"/>
        <v>0</v>
      </c>
      <c r="L23" s="108">
        <f t="shared" si="5"/>
        <v>0</v>
      </c>
      <c r="M23" s="108">
        <f t="shared" si="5"/>
        <v>0</v>
      </c>
      <c r="N23" s="230">
        <f t="shared" si="5"/>
        <v>0</v>
      </c>
      <c r="O23" s="214"/>
      <c r="P23" s="46" t="s">
        <v>163</v>
      </c>
    </row>
    <row r="24" spans="1:16" ht="15" x14ac:dyDescent="0.25">
      <c r="A24" s="96" t="s">
        <v>81</v>
      </c>
      <c r="B24" s="207"/>
      <c r="C24" s="231">
        <f>SUM(C14:C23)</f>
        <v>100</v>
      </c>
      <c r="D24" s="110">
        <f t="shared" ref="D24:N24" si="6">SUM(D14:D23)</f>
        <v>100</v>
      </c>
      <c r="E24" s="110">
        <f t="shared" si="6"/>
        <v>100</v>
      </c>
      <c r="F24" s="110">
        <f t="shared" si="6"/>
        <v>100</v>
      </c>
      <c r="G24" s="110">
        <f t="shared" si="6"/>
        <v>100</v>
      </c>
      <c r="H24" s="110">
        <f t="shared" si="6"/>
        <v>100</v>
      </c>
      <c r="I24" s="110">
        <f t="shared" si="6"/>
        <v>100</v>
      </c>
      <c r="J24" s="110">
        <f t="shared" si="6"/>
        <v>100</v>
      </c>
      <c r="K24" s="110">
        <f t="shared" si="6"/>
        <v>100</v>
      </c>
      <c r="L24" s="110">
        <f t="shared" si="6"/>
        <v>100</v>
      </c>
      <c r="M24" s="110">
        <f t="shared" si="6"/>
        <v>100</v>
      </c>
      <c r="N24" s="111">
        <f t="shared" si="6"/>
        <v>100</v>
      </c>
      <c r="O24" s="216">
        <f>SUM(C24:N24)</f>
        <v>1200</v>
      </c>
      <c r="P24" s="45"/>
    </row>
    <row r="25" spans="1:16" outlineLevel="1" x14ac:dyDescent="0.2">
      <c r="A25" s="91" t="s">
        <v>82</v>
      </c>
      <c r="B25" s="205"/>
      <c r="C25" s="300" t="s">
        <v>83</v>
      </c>
      <c r="D25" s="301"/>
      <c r="E25" s="301"/>
      <c r="F25" s="301"/>
      <c r="G25" s="301"/>
      <c r="H25" s="301"/>
      <c r="I25" s="301"/>
      <c r="J25" s="301"/>
      <c r="K25" s="301"/>
      <c r="L25" s="301"/>
      <c r="M25" s="301"/>
      <c r="N25" s="302"/>
      <c r="O25" s="214"/>
      <c r="P25" s="45"/>
    </row>
    <row r="26" spans="1:16" outlineLevel="1" x14ac:dyDescent="0.2">
      <c r="A26" s="89" t="s">
        <v>84</v>
      </c>
      <c r="B26" s="204"/>
      <c r="C26" s="248">
        <f t="shared" ref="C26:N26" si="7">($B$26*C9)/12</f>
        <v>0</v>
      </c>
      <c r="D26" s="249">
        <f t="shared" si="7"/>
        <v>0</v>
      </c>
      <c r="E26" s="249">
        <f t="shared" si="7"/>
        <v>0</v>
      </c>
      <c r="F26" s="249">
        <f t="shared" si="7"/>
        <v>0</v>
      </c>
      <c r="G26" s="249">
        <f t="shared" si="7"/>
        <v>0</v>
      </c>
      <c r="H26" s="249">
        <f t="shared" si="7"/>
        <v>0</v>
      </c>
      <c r="I26" s="249">
        <f t="shared" si="7"/>
        <v>0</v>
      </c>
      <c r="J26" s="249">
        <f t="shared" si="7"/>
        <v>0</v>
      </c>
      <c r="K26" s="249">
        <f t="shared" si="7"/>
        <v>0</v>
      </c>
      <c r="L26" s="249">
        <f t="shared" si="7"/>
        <v>0</v>
      </c>
      <c r="M26" s="249">
        <f t="shared" si="7"/>
        <v>0</v>
      </c>
      <c r="N26" s="250">
        <f t="shared" si="7"/>
        <v>0</v>
      </c>
      <c r="O26" s="217">
        <f t="shared" ref="O26:O31" si="8">SUM(C26:N26)</f>
        <v>0</v>
      </c>
      <c r="P26" s="46" t="s">
        <v>85</v>
      </c>
    </row>
    <row r="27" spans="1:16" ht="15" outlineLevel="1" thickBot="1" x14ac:dyDescent="0.25">
      <c r="A27" s="89" t="s">
        <v>86</v>
      </c>
      <c r="B27" s="204"/>
      <c r="C27" s="248">
        <f t="shared" ref="C27:N27" si="9">($B$27*C9)/12</f>
        <v>0</v>
      </c>
      <c r="D27" s="249">
        <f t="shared" si="9"/>
        <v>0</v>
      </c>
      <c r="E27" s="249">
        <f t="shared" si="9"/>
        <v>0</v>
      </c>
      <c r="F27" s="249">
        <f t="shared" si="9"/>
        <v>0</v>
      </c>
      <c r="G27" s="249">
        <f t="shared" si="9"/>
        <v>0</v>
      </c>
      <c r="H27" s="249">
        <f t="shared" si="9"/>
        <v>0</v>
      </c>
      <c r="I27" s="249">
        <f t="shared" si="9"/>
        <v>0</v>
      </c>
      <c r="J27" s="249">
        <f t="shared" si="9"/>
        <v>0</v>
      </c>
      <c r="K27" s="249">
        <f t="shared" si="9"/>
        <v>0</v>
      </c>
      <c r="L27" s="249">
        <f t="shared" si="9"/>
        <v>0</v>
      </c>
      <c r="M27" s="249">
        <f t="shared" si="9"/>
        <v>0</v>
      </c>
      <c r="N27" s="250">
        <f t="shared" si="9"/>
        <v>0</v>
      </c>
      <c r="O27" s="217">
        <f t="shared" si="8"/>
        <v>0</v>
      </c>
      <c r="P27" s="46" t="s">
        <v>87</v>
      </c>
    </row>
    <row r="28" spans="1:16" outlineLevel="1" x14ac:dyDescent="0.2">
      <c r="A28" s="89" t="s">
        <v>88</v>
      </c>
      <c r="B28" s="204"/>
      <c r="C28" s="248">
        <f t="shared" ref="C28:N28" si="10">($B$28*C9)/12</f>
        <v>0</v>
      </c>
      <c r="D28" s="249">
        <f t="shared" si="10"/>
        <v>0</v>
      </c>
      <c r="E28" s="249">
        <f t="shared" si="10"/>
        <v>0</v>
      </c>
      <c r="F28" s="249">
        <f t="shared" si="10"/>
        <v>0</v>
      </c>
      <c r="G28" s="249">
        <f t="shared" si="10"/>
        <v>0</v>
      </c>
      <c r="H28" s="249">
        <f t="shared" si="10"/>
        <v>0</v>
      </c>
      <c r="I28" s="249">
        <f t="shared" si="10"/>
        <v>0</v>
      </c>
      <c r="J28" s="249">
        <f t="shared" si="10"/>
        <v>0</v>
      </c>
      <c r="K28" s="249">
        <f t="shared" si="10"/>
        <v>0</v>
      </c>
      <c r="L28" s="249">
        <f t="shared" si="10"/>
        <v>0</v>
      </c>
      <c r="M28" s="249">
        <f t="shared" si="10"/>
        <v>0</v>
      </c>
      <c r="N28" s="250">
        <f t="shared" si="10"/>
        <v>0</v>
      </c>
      <c r="O28" s="217">
        <f t="shared" si="8"/>
        <v>0</v>
      </c>
      <c r="P28" s="46" t="s">
        <v>87</v>
      </c>
    </row>
    <row r="29" spans="1:16" ht="15" x14ac:dyDescent="0.25">
      <c r="A29" s="96" t="s">
        <v>89</v>
      </c>
      <c r="B29" s="207"/>
      <c r="C29" s="232">
        <f t="shared" ref="C29:N29" si="11">SUM(C26:C28)</f>
        <v>0</v>
      </c>
      <c r="D29" s="112">
        <f t="shared" si="11"/>
        <v>0</v>
      </c>
      <c r="E29" s="112">
        <f t="shared" si="11"/>
        <v>0</v>
      </c>
      <c r="F29" s="112">
        <f t="shared" si="11"/>
        <v>0</v>
      </c>
      <c r="G29" s="112">
        <f t="shared" si="11"/>
        <v>0</v>
      </c>
      <c r="H29" s="112">
        <f t="shared" si="11"/>
        <v>0</v>
      </c>
      <c r="I29" s="112">
        <f t="shared" si="11"/>
        <v>0</v>
      </c>
      <c r="J29" s="112">
        <f t="shared" si="11"/>
        <v>0</v>
      </c>
      <c r="K29" s="112">
        <f t="shared" si="11"/>
        <v>0</v>
      </c>
      <c r="L29" s="112">
        <f t="shared" si="11"/>
        <v>0</v>
      </c>
      <c r="M29" s="112">
        <f t="shared" si="11"/>
        <v>0</v>
      </c>
      <c r="N29" s="233">
        <f t="shared" si="11"/>
        <v>0</v>
      </c>
      <c r="O29" s="216">
        <f t="shared" si="8"/>
        <v>0</v>
      </c>
      <c r="P29" s="45"/>
    </row>
    <row r="30" spans="1:16" s="10" customFormat="1" ht="26.25" customHeight="1" x14ac:dyDescent="0.25">
      <c r="A30" s="97" t="s">
        <v>142</v>
      </c>
      <c r="B30" s="208"/>
      <c r="C30" s="234">
        <f>C24+C29</f>
        <v>100</v>
      </c>
      <c r="D30" s="113">
        <f t="shared" ref="D30:N30" si="12">D24+D29</f>
        <v>100</v>
      </c>
      <c r="E30" s="113">
        <f t="shared" si="12"/>
        <v>100</v>
      </c>
      <c r="F30" s="113">
        <f t="shared" si="12"/>
        <v>100</v>
      </c>
      <c r="G30" s="113">
        <f t="shared" si="12"/>
        <v>100</v>
      </c>
      <c r="H30" s="113">
        <f t="shared" si="12"/>
        <v>100</v>
      </c>
      <c r="I30" s="113">
        <f t="shared" si="12"/>
        <v>100</v>
      </c>
      <c r="J30" s="113">
        <f t="shared" si="12"/>
        <v>100</v>
      </c>
      <c r="K30" s="113">
        <f t="shared" si="12"/>
        <v>100</v>
      </c>
      <c r="L30" s="113">
        <f t="shared" si="12"/>
        <v>100</v>
      </c>
      <c r="M30" s="113">
        <f t="shared" si="12"/>
        <v>100</v>
      </c>
      <c r="N30" s="114">
        <f t="shared" si="12"/>
        <v>100</v>
      </c>
      <c r="O30" s="218">
        <f t="shared" si="8"/>
        <v>1200</v>
      </c>
      <c r="P30" s="47"/>
    </row>
    <row r="31" spans="1:16" s="10" customFormat="1" ht="15" thickBot="1" x14ac:dyDescent="0.25">
      <c r="A31" s="98" t="s">
        <v>90</v>
      </c>
      <c r="B31" s="209"/>
      <c r="C31" s="251">
        <f>$B$31/12</f>
        <v>0</v>
      </c>
      <c r="D31" s="252">
        <f t="shared" ref="D31:N31" si="13">$B$31/12</f>
        <v>0</v>
      </c>
      <c r="E31" s="252">
        <f t="shared" si="13"/>
        <v>0</v>
      </c>
      <c r="F31" s="252">
        <f t="shared" si="13"/>
        <v>0</v>
      </c>
      <c r="G31" s="252">
        <f t="shared" si="13"/>
        <v>0</v>
      </c>
      <c r="H31" s="252">
        <f t="shared" si="13"/>
        <v>0</v>
      </c>
      <c r="I31" s="252">
        <f t="shared" si="13"/>
        <v>0</v>
      </c>
      <c r="J31" s="252">
        <f t="shared" si="13"/>
        <v>0</v>
      </c>
      <c r="K31" s="252">
        <f t="shared" si="13"/>
        <v>0</v>
      </c>
      <c r="L31" s="252">
        <f t="shared" si="13"/>
        <v>0</v>
      </c>
      <c r="M31" s="252">
        <f t="shared" si="13"/>
        <v>0</v>
      </c>
      <c r="N31" s="253">
        <f t="shared" si="13"/>
        <v>0</v>
      </c>
      <c r="O31" s="219">
        <f t="shared" si="8"/>
        <v>0</v>
      </c>
      <c r="P31" s="184" t="s">
        <v>91</v>
      </c>
    </row>
    <row r="32" spans="1:16" s="4" customFormat="1" x14ac:dyDescent="0.2">
      <c r="A32" s="98" t="s">
        <v>92</v>
      </c>
      <c r="B32" s="209"/>
      <c r="C32" s="251">
        <f>$B$32/12</f>
        <v>0</v>
      </c>
      <c r="D32" s="252">
        <f t="shared" ref="D32:N32" si="14">$B$32/12</f>
        <v>0</v>
      </c>
      <c r="E32" s="252">
        <f t="shared" si="14"/>
        <v>0</v>
      </c>
      <c r="F32" s="252">
        <f t="shared" si="14"/>
        <v>0</v>
      </c>
      <c r="G32" s="252">
        <f t="shared" si="14"/>
        <v>0</v>
      </c>
      <c r="H32" s="252">
        <f t="shared" si="14"/>
        <v>0</v>
      </c>
      <c r="I32" s="252">
        <f t="shared" si="14"/>
        <v>0</v>
      </c>
      <c r="J32" s="252">
        <f t="shared" si="14"/>
        <v>0</v>
      </c>
      <c r="K32" s="252">
        <f t="shared" si="14"/>
        <v>0</v>
      </c>
      <c r="L32" s="252">
        <f t="shared" si="14"/>
        <v>0</v>
      </c>
      <c r="M32" s="252">
        <f t="shared" si="14"/>
        <v>0</v>
      </c>
      <c r="N32" s="253">
        <f t="shared" si="14"/>
        <v>0</v>
      </c>
      <c r="O32" s="219">
        <f>SUM(C32:N32)</f>
        <v>0</v>
      </c>
      <c r="P32" s="54"/>
    </row>
    <row r="33" spans="1:16" s="4" customFormat="1" ht="15" thickBot="1" x14ac:dyDescent="0.25">
      <c r="A33" s="98" t="s">
        <v>143</v>
      </c>
      <c r="B33" s="210"/>
      <c r="C33" s="235"/>
      <c r="D33" s="86"/>
      <c r="E33" s="86"/>
      <c r="F33" s="86"/>
      <c r="G33" s="86"/>
      <c r="H33" s="86"/>
      <c r="I33" s="86"/>
      <c r="J33" s="86"/>
      <c r="K33" s="86"/>
      <c r="L33" s="86"/>
      <c r="M33" s="86"/>
      <c r="N33" s="236"/>
      <c r="O33" s="219">
        <f t="shared" ref="O33" si="15">SUM(C33:N33)</f>
        <v>0</v>
      </c>
      <c r="P33" s="54"/>
    </row>
    <row r="34" spans="1:16" s="5" customFormat="1" x14ac:dyDescent="0.2">
      <c r="A34" s="99" t="s">
        <v>93</v>
      </c>
      <c r="B34" s="210"/>
      <c r="C34" s="235"/>
      <c r="D34" s="86"/>
      <c r="E34" s="86"/>
      <c r="F34" s="86"/>
      <c r="G34" s="86"/>
      <c r="H34" s="86"/>
      <c r="I34" s="86"/>
      <c r="J34" s="86"/>
      <c r="K34" s="86"/>
      <c r="L34" s="86"/>
      <c r="M34" s="86"/>
      <c r="N34" s="236"/>
      <c r="O34" s="219">
        <f t="shared" ref="O34" si="16">SUM(C34:N34)</f>
        <v>0</v>
      </c>
      <c r="P34" s="46" t="s">
        <v>94</v>
      </c>
    </row>
    <row r="35" spans="1:16" s="5" customFormat="1" x14ac:dyDescent="0.2">
      <c r="A35" s="99" t="s">
        <v>95</v>
      </c>
      <c r="B35" s="210"/>
      <c r="C35" s="235"/>
      <c r="D35" s="86"/>
      <c r="E35" s="86"/>
      <c r="F35" s="86"/>
      <c r="G35" s="86"/>
      <c r="H35" s="86"/>
      <c r="I35" s="86"/>
      <c r="J35" s="86"/>
      <c r="K35" s="86"/>
      <c r="L35" s="86"/>
      <c r="M35" s="86"/>
      <c r="N35" s="236"/>
      <c r="O35" s="220"/>
      <c r="P35" s="46" t="s">
        <v>96</v>
      </c>
    </row>
    <row r="36" spans="1:16" s="10" customFormat="1" ht="26.25" customHeight="1" thickBot="1" x14ac:dyDescent="0.3">
      <c r="A36" s="100" t="s">
        <v>97</v>
      </c>
      <c r="B36" s="211"/>
      <c r="C36" s="237">
        <f>C10-C30+C31+C32+C33+C34+C35</f>
        <v>-100</v>
      </c>
      <c r="D36" s="180">
        <f t="shared" ref="D36:N36" si="17">D10-D30+D31+D32+D33+D34+D35</f>
        <v>-100</v>
      </c>
      <c r="E36" s="180">
        <f t="shared" si="17"/>
        <v>-100</v>
      </c>
      <c r="F36" s="180">
        <f t="shared" si="17"/>
        <v>-100</v>
      </c>
      <c r="G36" s="180">
        <f t="shared" si="17"/>
        <v>-100</v>
      </c>
      <c r="H36" s="180">
        <f t="shared" si="17"/>
        <v>-100</v>
      </c>
      <c r="I36" s="180">
        <f t="shared" si="17"/>
        <v>-100</v>
      </c>
      <c r="J36" s="180">
        <f t="shared" si="17"/>
        <v>-100</v>
      </c>
      <c r="K36" s="180">
        <f t="shared" si="17"/>
        <v>-100</v>
      </c>
      <c r="L36" s="180">
        <f t="shared" si="17"/>
        <v>-100</v>
      </c>
      <c r="M36" s="180">
        <f t="shared" si="17"/>
        <v>-100</v>
      </c>
      <c r="N36" s="238">
        <f t="shared" si="17"/>
        <v>-100</v>
      </c>
      <c r="O36" s="221">
        <f>SUM(C36:N36)</f>
        <v>-1200</v>
      </c>
      <c r="P36" s="47"/>
    </row>
    <row r="37" spans="1:16" x14ac:dyDescent="0.2">
      <c r="A37" s="293" t="s">
        <v>126</v>
      </c>
      <c r="B37" s="60"/>
      <c r="C37" s="62"/>
      <c r="D37" s="63"/>
      <c r="E37" s="63"/>
      <c r="F37" s="63"/>
      <c r="G37" s="63"/>
      <c r="H37" s="63"/>
      <c r="I37" s="63"/>
      <c r="J37" s="63"/>
      <c r="K37" s="63"/>
      <c r="L37" s="63"/>
      <c r="M37" s="63"/>
      <c r="N37" s="63"/>
      <c r="O37" s="64"/>
      <c r="P37" s="45"/>
    </row>
    <row r="38" spans="1:16" x14ac:dyDescent="0.2">
      <c r="A38" s="294"/>
      <c r="B38" s="61" t="s">
        <v>98</v>
      </c>
      <c r="C38" s="65"/>
      <c r="D38" s="12"/>
      <c r="E38" s="12"/>
      <c r="F38" s="12"/>
      <c r="G38" s="12"/>
      <c r="H38" s="12"/>
      <c r="I38" s="12"/>
      <c r="J38" s="12"/>
      <c r="K38" s="12"/>
      <c r="L38" s="12"/>
      <c r="M38" s="12"/>
      <c r="N38" s="12"/>
      <c r="O38" s="66"/>
      <c r="P38" s="45"/>
    </row>
    <row r="39" spans="1:16" s="6" customFormat="1" ht="15.75" x14ac:dyDescent="0.25">
      <c r="A39" s="101" t="s">
        <v>99</v>
      </c>
      <c r="B39" s="122">
        <f>SUM(Bankenspiegel!F44:F48)</f>
        <v>-100</v>
      </c>
      <c r="C39" s="123">
        <f t="shared" ref="C39:N39" si="18">B39+C36</f>
        <v>-200</v>
      </c>
      <c r="D39" s="123">
        <f t="shared" si="18"/>
        <v>-300</v>
      </c>
      <c r="E39" s="123">
        <f t="shared" si="18"/>
        <v>-400</v>
      </c>
      <c r="F39" s="123">
        <f t="shared" si="18"/>
        <v>-500</v>
      </c>
      <c r="G39" s="123">
        <f t="shared" si="18"/>
        <v>-600</v>
      </c>
      <c r="H39" s="123">
        <f t="shared" si="18"/>
        <v>-700</v>
      </c>
      <c r="I39" s="123">
        <f t="shared" si="18"/>
        <v>-800</v>
      </c>
      <c r="J39" s="123">
        <f t="shared" si="18"/>
        <v>-900</v>
      </c>
      <c r="K39" s="123">
        <f t="shared" si="18"/>
        <v>-1000</v>
      </c>
      <c r="L39" s="123">
        <f t="shared" si="18"/>
        <v>-1100</v>
      </c>
      <c r="M39" s="123">
        <f t="shared" si="18"/>
        <v>-1200</v>
      </c>
      <c r="N39" s="123">
        <f t="shared" si="18"/>
        <v>-1300</v>
      </c>
      <c r="O39" s="115"/>
      <c r="P39" s="46" t="s">
        <v>100</v>
      </c>
    </row>
    <row r="40" spans="1:16" s="6" customFormat="1" ht="15.75" x14ac:dyDescent="0.25">
      <c r="A40" s="101" t="s">
        <v>101</v>
      </c>
      <c r="B40" s="122">
        <f>SUM(Bankenspiegel!E44:E48)</f>
        <v>20000</v>
      </c>
      <c r="C40" s="123">
        <f>$B$40</f>
        <v>20000</v>
      </c>
      <c r="D40" s="123">
        <f t="shared" ref="D40:N40" si="19">$B$40</f>
        <v>20000</v>
      </c>
      <c r="E40" s="123">
        <f t="shared" si="19"/>
        <v>20000</v>
      </c>
      <c r="F40" s="123">
        <f t="shared" si="19"/>
        <v>20000</v>
      </c>
      <c r="G40" s="123">
        <f t="shared" si="19"/>
        <v>20000</v>
      </c>
      <c r="H40" s="123">
        <f t="shared" si="19"/>
        <v>20000</v>
      </c>
      <c r="I40" s="123">
        <f t="shared" si="19"/>
        <v>20000</v>
      </c>
      <c r="J40" s="123">
        <f t="shared" si="19"/>
        <v>20000</v>
      </c>
      <c r="K40" s="123">
        <f t="shared" si="19"/>
        <v>20000</v>
      </c>
      <c r="L40" s="123">
        <f t="shared" si="19"/>
        <v>20000</v>
      </c>
      <c r="M40" s="123">
        <f t="shared" si="19"/>
        <v>20000</v>
      </c>
      <c r="N40" s="123">
        <f t="shared" si="19"/>
        <v>20000</v>
      </c>
      <c r="O40" s="115"/>
      <c r="P40" s="46" t="s">
        <v>102</v>
      </c>
    </row>
    <row r="41" spans="1:16" s="6" customFormat="1" ht="15.75" x14ac:dyDescent="0.25">
      <c r="A41" s="101" t="s">
        <v>103</v>
      </c>
      <c r="B41" s="124">
        <f>B39+B40</f>
        <v>19900</v>
      </c>
      <c r="C41" s="124">
        <f t="shared" ref="C41:N41" si="20">C39+C40</f>
        <v>19800</v>
      </c>
      <c r="D41" s="124">
        <f t="shared" si="20"/>
        <v>19700</v>
      </c>
      <c r="E41" s="124">
        <f t="shared" si="20"/>
        <v>19600</v>
      </c>
      <c r="F41" s="124">
        <f t="shared" si="20"/>
        <v>19500</v>
      </c>
      <c r="G41" s="124">
        <f t="shared" si="20"/>
        <v>19400</v>
      </c>
      <c r="H41" s="124">
        <f t="shared" si="20"/>
        <v>19300</v>
      </c>
      <c r="I41" s="124">
        <f t="shared" si="20"/>
        <v>19200</v>
      </c>
      <c r="J41" s="124">
        <f t="shared" si="20"/>
        <v>19100</v>
      </c>
      <c r="K41" s="124">
        <f t="shared" si="20"/>
        <v>19000</v>
      </c>
      <c r="L41" s="124">
        <f t="shared" si="20"/>
        <v>18900</v>
      </c>
      <c r="M41" s="124">
        <f t="shared" si="20"/>
        <v>18800</v>
      </c>
      <c r="N41" s="124">
        <f t="shared" si="20"/>
        <v>18700</v>
      </c>
      <c r="O41" s="115"/>
      <c r="P41" s="56"/>
    </row>
    <row r="42" spans="1:16" x14ac:dyDescent="0.2">
      <c r="A42" s="14"/>
      <c r="B42" s="18"/>
      <c r="C42" s="18"/>
      <c r="D42" s="18"/>
      <c r="E42" s="18"/>
      <c r="F42" s="18"/>
      <c r="G42" s="18"/>
      <c r="H42" s="18"/>
      <c r="I42" s="18"/>
      <c r="J42" s="18"/>
      <c r="K42" s="18"/>
      <c r="L42" s="303"/>
      <c r="M42" s="304"/>
      <c r="N42" s="305"/>
      <c r="O42" s="116"/>
      <c r="P42" s="45"/>
    </row>
    <row r="43" spans="1:16" s="11" customFormat="1" ht="24.75" customHeight="1" thickBot="1" x14ac:dyDescent="0.3">
      <c r="A43" s="58"/>
      <c r="B43" s="59"/>
      <c r="C43" s="59"/>
      <c r="D43" s="59"/>
      <c r="E43" s="59"/>
      <c r="F43" s="59"/>
      <c r="G43" s="59"/>
      <c r="H43" s="59"/>
      <c r="I43" s="59"/>
      <c r="J43" s="59"/>
      <c r="K43" s="59"/>
      <c r="L43" s="306" t="s">
        <v>104</v>
      </c>
      <c r="M43" s="306"/>
      <c r="N43" s="306"/>
      <c r="O43" s="181">
        <f>MIN(C41:N41)</f>
        <v>18700</v>
      </c>
      <c r="P43" s="57"/>
    </row>
    <row r="44" spans="1:16" ht="36.75" customHeight="1" x14ac:dyDescent="0.2">
      <c r="A44" s="292" t="s">
        <v>165</v>
      </c>
      <c r="B44" s="292"/>
      <c r="C44" s="292"/>
      <c r="D44" s="292"/>
      <c r="E44" s="292"/>
      <c r="F44" s="292"/>
      <c r="G44" s="292"/>
      <c r="H44" s="292"/>
      <c r="I44" s="292"/>
      <c r="J44" s="292"/>
      <c r="K44" s="292"/>
      <c r="L44" s="292"/>
      <c r="M44" s="292"/>
      <c r="N44" s="292"/>
      <c r="O44" s="292"/>
      <c r="P44" s="36"/>
    </row>
    <row r="45" spans="1:16" x14ac:dyDescent="0.2">
      <c r="A45" s="36"/>
      <c r="B45" s="36"/>
      <c r="C45" s="36"/>
      <c r="D45" s="36"/>
      <c r="E45" s="36"/>
      <c r="F45" s="36"/>
      <c r="G45" s="36"/>
      <c r="H45" s="36"/>
      <c r="I45" s="36"/>
      <c r="J45" s="36"/>
      <c r="K45" s="36"/>
      <c r="L45" s="18"/>
      <c r="M45" s="18"/>
      <c r="N45" s="18"/>
      <c r="O45" s="7"/>
      <c r="P45" s="36"/>
    </row>
    <row r="46" spans="1:16" hidden="1" x14ac:dyDescent="0.2">
      <c r="A46" s="36"/>
      <c r="B46" s="36"/>
      <c r="C46" s="36"/>
      <c r="D46" s="36"/>
      <c r="E46" s="36"/>
      <c r="F46" s="36"/>
      <c r="G46" s="36"/>
      <c r="H46" s="36"/>
      <c r="I46" s="36"/>
      <c r="J46" s="36"/>
      <c r="K46" s="36"/>
      <c r="L46" s="36"/>
      <c r="M46" s="36"/>
      <c r="N46" s="36"/>
      <c r="O46" s="18"/>
      <c r="P46" s="36"/>
    </row>
    <row r="47" spans="1:16" hidden="1" x14ac:dyDescent="0.2">
      <c r="A47" s="36"/>
      <c r="B47" s="36"/>
      <c r="C47" s="36"/>
      <c r="D47" s="36"/>
      <c r="E47" s="36"/>
      <c r="F47" s="36"/>
      <c r="G47" s="36"/>
      <c r="H47" s="36"/>
      <c r="I47" s="36"/>
      <c r="J47" s="36"/>
      <c r="K47" s="36"/>
      <c r="L47" s="36"/>
      <c r="M47" s="36"/>
      <c r="N47" s="36"/>
      <c r="O47" s="36"/>
      <c r="P47" s="36"/>
    </row>
    <row r="48" spans="1:16" s="36" customFormat="1" hidden="1" x14ac:dyDescent="0.2"/>
    <row r="49" s="36" customFormat="1" hidden="1" x14ac:dyDescent="0.2"/>
    <row r="50" s="36" customFormat="1" hidden="1" x14ac:dyDescent="0.2"/>
    <row r="51" s="36" customFormat="1" hidden="1" x14ac:dyDescent="0.2"/>
    <row r="52" s="36" customFormat="1" hidden="1" x14ac:dyDescent="0.2"/>
    <row r="53" s="36" customFormat="1" hidden="1" x14ac:dyDescent="0.2"/>
    <row r="54" s="36" customFormat="1" hidden="1" x14ac:dyDescent="0.2"/>
    <row r="55" s="36" customFormat="1" hidden="1" x14ac:dyDescent="0.2"/>
    <row r="56" s="36" customFormat="1" hidden="1" x14ac:dyDescent="0.2"/>
    <row r="57" s="36" customFormat="1" hidden="1" x14ac:dyDescent="0.2"/>
    <row r="58" s="36" customFormat="1" hidden="1" x14ac:dyDescent="0.2"/>
    <row r="59" s="36" customFormat="1" hidden="1" x14ac:dyDescent="0.2"/>
    <row r="60" s="36" customFormat="1" hidden="1" x14ac:dyDescent="0.2"/>
    <row r="61" s="36" customFormat="1" hidden="1" x14ac:dyDescent="0.2"/>
    <row r="62" s="36" customFormat="1" hidden="1" x14ac:dyDescent="0.2"/>
    <row r="63" s="36" customFormat="1" hidden="1" x14ac:dyDescent="0.2"/>
    <row r="64" s="36" customFormat="1" hidden="1" x14ac:dyDescent="0.2"/>
    <row r="65" s="36" customFormat="1" hidden="1" x14ac:dyDescent="0.2"/>
    <row r="66" s="36" customFormat="1" hidden="1" x14ac:dyDescent="0.2"/>
    <row r="67" s="36" customFormat="1" hidden="1" x14ac:dyDescent="0.2"/>
    <row r="68" s="36" customFormat="1" hidden="1" x14ac:dyDescent="0.2"/>
    <row r="69" s="36" customFormat="1" hidden="1" x14ac:dyDescent="0.2"/>
    <row r="70" s="36" customFormat="1" hidden="1" x14ac:dyDescent="0.2"/>
    <row r="71" s="36" customFormat="1" hidden="1" x14ac:dyDescent="0.2"/>
    <row r="72" s="36" customFormat="1" hidden="1" x14ac:dyDescent="0.2"/>
    <row r="73" s="36" customFormat="1" hidden="1" x14ac:dyDescent="0.2"/>
    <row r="74" s="36" customFormat="1" hidden="1" x14ac:dyDescent="0.2"/>
    <row r="75" s="36" customFormat="1" hidden="1" x14ac:dyDescent="0.2"/>
    <row r="76" s="36" customFormat="1" hidden="1" x14ac:dyDescent="0.2"/>
    <row r="77" s="36" customFormat="1" hidden="1" x14ac:dyDescent="0.2"/>
    <row r="78" s="36" customFormat="1" hidden="1" x14ac:dyDescent="0.2"/>
    <row r="79" s="36" customFormat="1" hidden="1" x14ac:dyDescent="0.2"/>
    <row r="80" s="36" customFormat="1" hidden="1" x14ac:dyDescent="0.2"/>
    <row r="81" s="36" customFormat="1" hidden="1" x14ac:dyDescent="0.2"/>
    <row r="82" s="36" customFormat="1" hidden="1" x14ac:dyDescent="0.2"/>
    <row r="83" s="36" customFormat="1" hidden="1" x14ac:dyDescent="0.2"/>
    <row r="84" s="36" customFormat="1" hidden="1" x14ac:dyDescent="0.2"/>
    <row r="85" s="36" customFormat="1" hidden="1" x14ac:dyDescent="0.2"/>
    <row r="86" s="36" customFormat="1" hidden="1" x14ac:dyDescent="0.2"/>
    <row r="87" s="36" customFormat="1" hidden="1" x14ac:dyDescent="0.2"/>
    <row r="88" s="36" customFormat="1" hidden="1" x14ac:dyDescent="0.2"/>
    <row r="89" s="36" customFormat="1" hidden="1" x14ac:dyDescent="0.2"/>
    <row r="90" s="36" customFormat="1" hidden="1" x14ac:dyDescent="0.2"/>
    <row r="91" s="36" customFormat="1" x14ac:dyDescent="0.2"/>
    <row r="92" x14ac:dyDescent="0.2"/>
    <row r="93" x14ac:dyDescent="0.2"/>
  </sheetData>
  <sheetProtection algorithmName="SHA-512" hashValue="jiysaZ6RPpRs3RSTSSd4cdamfWiiV9GiTfQ1ne3ZmwOjFwfN9W62v8giDwCGCVVTYkjOjUMdGU9s0OWrK8fDCg==" saltValue="FocHBpLqikuad36BGWNKHw==" spinCount="100000" sheet="1" objects="1" scenarios="1" selectLockedCells="1"/>
  <mergeCells count="12">
    <mergeCell ref="A44:O44"/>
    <mergeCell ref="A37:A38"/>
    <mergeCell ref="B1:D1"/>
    <mergeCell ref="E1:F1"/>
    <mergeCell ref="G1:I1"/>
    <mergeCell ref="L4:O4"/>
    <mergeCell ref="A6:A7"/>
    <mergeCell ref="A11:A12"/>
    <mergeCell ref="C17:N17"/>
    <mergeCell ref="C25:N25"/>
    <mergeCell ref="L42:N42"/>
    <mergeCell ref="L43:N43"/>
  </mergeCells>
  <conditionalFormatting sqref="B36:N36">
    <cfRule type="cellIs" dxfId="11" priority="11" operator="lessThan">
      <formula>0</formula>
    </cfRule>
    <cfRule type="cellIs" dxfId="10" priority="12" operator="greaterThan">
      <formula>0</formula>
    </cfRule>
  </conditionalFormatting>
  <conditionalFormatting sqref="B41">
    <cfRule type="cellIs" dxfId="9" priority="9" operator="lessThan">
      <formula>0</formula>
    </cfRule>
    <cfRule type="cellIs" dxfId="8" priority="10" operator="greaterThan">
      <formula>0</formula>
    </cfRule>
  </conditionalFormatting>
  <conditionalFormatting sqref="C41:N41">
    <cfRule type="cellIs" dxfId="7" priority="7" operator="lessThan">
      <formula>0</formula>
    </cfRule>
    <cfRule type="cellIs" dxfId="6" priority="8" operator="greaterThan">
      <formula>0</formula>
    </cfRule>
  </conditionalFormatting>
  <conditionalFormatting sqref="O36">
    <cfRule type="cellIs" dxfId="5" priority="5" operator="lessThan">
      <formula>0</formula>
    </cfRule>
    <cfRule type="cellIs" dxfId="4" priority="6" operator="greaterThan">
      <formula>0</formula>
    </cfRule>
  </conditionalFormatting>
  <conditionalFormatting sqref="C39:N39">
    <cfRule type="cellIs" dxfId="3" priority="3" operator="lessThan">
      <formula>0</formula>
    </cfRule>
    <cfRule type="cellIs" dxfId="2" priority="4" operator="greaterThan">
      <formula>0</formula>
    </cfRule>
  </conditionalFormatting>
  <conditionalFormatting sqref="O43">
    <cfRule type="cellIs" dxfId="1" priority="1" operator="lessThan">
      <formula>0</formula>
    </cfRule>
    <cfRule type="cellIs" dxfId="0" priority="2" operator="greaterThan">
      <formula>0</formula>
    </cfRule>
  </conditionalFormatting>
  <dataValidations count="7">
    <dataValidation type="decimal" allowBlank="1" showInputMessage="1" showErrorMessage="1" error="Eingabe eines positiven Zahlenwertes (z.B. 20.000)" sqref="B40">
      <formula1>0</formula1>
      <formula2>100000000</formula2>
    </dataValidation>
    <dataValidation type="decimal" allowBlank="1" showInputMessage="1" showErrorMessage="1" errorTitle="Nur positive Zahlen möglich" error="Nur Eingabe positiver Zahlenwerte möglich." sqref="B14:B16 B23 B26:B28">
      <formula1>0</formula1>
      <formula2>100000000</formula2>
    </dataValidation>
    <dataValidation type="decimal" allowBlank="1" showInputMessage="1" showErrorMessage="1" errorTitle="Nur negative Werte möglich!" error="In diesem Feld sind nur negative Zahlenwerte / Eingaben möglich. " sqref="C34:N34">
      <formula1>-10000000</formula1>
      <formula2>0</formula2>
    </dataValidation>
    <dataValidation type="decimal" allowBlank="1" showInputMessage="1" showErrorMessage="1" sqref="C9:N9">
      <formula1>0</formula1>
      <formula2>500</formula2>
    </dataValidation>
    <dataValidation type="decimal" allowBlank="1" showInputMessage="1" showErrorMessage="1" sqref="B24:B25 C10:N10 C19:N23 B41 C26:N28 C14:N16 B17 B29:B30 B19:B22 B8:B13 B36:B38">
      <formula1>0</formula1>
      <formula2>100000000</formula2>
    </dataValidation>
    <dataValidation type="decimal" allowBlank="1" showInputMessage="1" showErrorMessage="1" sqref="C35:N35">
      <formula1>-99999999999999</formula1>
      <formula2>9999999999999</formula2>
    </dataValidation>
    <dataValidation type="decimal" allowBlank="1" showInputMessage="1" showErrorMessage="1" errorTitle="Nur positive Werte möglich!" error="In diesem Feld sind nur positive  Zahlenwerte / Eingaben möglich. " sqref="C33:N33">
      <formula1>0</formula1>
      <formula2>1000000000</formula2>
    </dataValidation>
  </dataValidations>
  <pageMargins left="0.70866141732283472" right="0.70866141732283472" top="0.78740157480314965" bottom="0.78740157480314965" header="0.31496062992125984" footer="0.31496062992125984"/>
  <pageSetup paperSize="9" scale="57" orientation="landscape" horizontalDpi="300" verticalDpi="300" r:id="rId1"/>
  <headerFooter>
    <oddHeader>&amp;R&amp;24&amp;G</oddHeader>
    <oddFooter>&amp;LLiquiditätsplanung&amp;R&amp;A</oddFooter>
  </headerFooter>
  <ignoredErrors>
    <ignoredError sqref="C14:N16 C23:N23 C26:N28 C31:N32 C19:N22" unlockedFormula="1"/>
  </ignoredError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34"/>
  <sheetViews>
    <sheetView workbookViewId="0">
      <selection activeCell="B34" sqref="B34"/>
    </sheetView>
  </sheetViews>
  <sheetFormatPr baseColWidth="10" defaultRowHeight="14.25" x14ac:dyDescent="0.2"/>
  <cols>
    <col min="1" max="1" width="22" style="1" bestFit="1" customWidth="1"/>
    <col min="2" max="2" width="11.42578125" style="1"/>
    <col min="3" max="3" width="34.140625" style="1" bestFit="1" customWidth="1"/>
    <col min="4" max="4" width="11.42578125" style="1"/>
    <col min="5" max="5" width="62.85546875" style="1" bestFit="1" customWidth="1"/>
    <col min="6" max="6" width="11.42578125" style="1"/>
    <col min="7" max="7" width="43.28515625" style="1" bestFit="1" customWidth="1"/>
    <col min="8" max="16384" width="11.42578125" style="1"/>
  </cols>
  <sheetData>
    <row r="1" spans="1:7" x14ac:dyDescent="0.2">
      <c r="A1" s="1" t="s">
        <v>13</v>
      </c>
      <c r="C1" s="1" t="s">
        <v>17</v>
      </c>
      <c r="E1" s="1" t="s">
        <v>31</v>
      </c>
      <c r="G1" s="1" t="s">
        <v>42</v>
      </c>
    </row>
    <row r="2" spans="1:7" x14ac:dyDescent="0.2">
      <c r="A2" s="1" t="s">
        <v>16</v>
      </c>
      <c r="C2" s="1" t="s">
        <v>16</v>
      </c>
      <c r="E2" s="1" t="s">
        <v>16</v>
      </c>
      <c r="G2" s="1" t="s">
        <v>16</v>
      </c>
    </row>
    <row r="3" spans="1:7" x14ac:dyDescent="0.2">
      <c r="A3" s="1" t="s">
        <v>14</v>
      </c>
      <c r="C3" s="1" t="s">
        <v>18</v>
      </c>
      <c r="E3" s="1" t="s">
        <v>5</v>
      </c>
      <c r="G3" s="1" t="s">
        <v>43</v>
      </c>
    </row>
    <row r="4" spans="1:7" x14ac:dyDescent="0.2">
      <c r="A4" s="1" t="s">
        <v>15</v>
      </c>
      <c r="C4" s="1" t="s">
        <v>19</v>
      </c>
      <c r="E4" s="1" t="s">
        <v>8</v>
      </c>
      <c r="G4" s="1" t="s">
        <v>44</v>
      </c>
    </row>
    <row r="5" spans="1:7" x14ac:dyDescent="0.2">
      <c r="C5" s="1" t="s">
        <v>4</v>
      </c>
      <c r="E5" s="1" t="s">
        <v>32</v>
      </c>
      <c r="G5" s="1" t="s">
        <v>12</v>
      </c>
    </row>
    <row r="6" spans="1:7" x14ac:dyDescent="0.2">
      <c r="C6" s="1" t="s">
        <v>20</v>
      </c>
      <c r="G6" s="1" t="s">
        <v>45</v>
      </c>
    </row>
    <row r="10" spans="1:7" x14ac:dyDescent="0.2">
      <c r="A10" s="1" t="s">
        <v>127</v>
      </c>
      <c r="C10" s="1" t="s">
        <v>21</v>
      </c>
      <c r="E10" s="1" t="s">
        <v>33</v>
      </c>
      <c r="G10" s="1" t="s">
        <v>137</v>
      </c>
    </row>
    <row r="11" spans="1:7" x14ac:dyDescent="0.2">
      <c r="A11" s="1" t="s">
        <v>16</v>
      </c>
      <c r="C11" s="1" t="s">
        <v>16</v>
      </c>
      <c r="E11" s="1" t="s">
        <v>16</v>
      </c>
      <c r="G11" s="1" t="s">
        <v>16</v>
      </c>
    </row>
    <row r="12" spans="1:7" x14ac:dyDescent="0.2">
      <c r="A12" s="1" t="s">
        <v>128</v>
      </c>
      <c r="B12" s="1">
        <v>30</v>
      </c>
      <c r="C12" s="1" t="s">
        <v>23</v>
      </c>
      <c r="E12" s="1" t="s">
        <v>35</v>
      </c>
      <c r="G12" s="1" t="s">
        <v>138</v>
      </c>
    </row>
    <row r="13" spans="1:7" x14ac:dyDescent="0.2">
      <c r="A13" s="1" t="s">
        <v>129</v>
      </c>
      <c r="B13" s="1">
        <v>90</v>
      </c>
      <c r="C13" s="1" t="s">
        <v>22</v>
      </c>
      <c r="E13" s="1" t="s">
        <v>36</v>
      </c>
      <c r="G13" s="1" t="s">
        <v>139</v>
      </c>
    </row>
    <row r="14" spans="1:7" x14ac:dyDescent="0.2">
      <c r="A14" s="1" t="s">
        <v>130</v>
      </c>
      <c r="B14" s="1">
        <v>180</v>
      </c>
      <c r="C14" s="1" t="s">
        <v>24</v>
      </c>
      <c r="E14" s="1" t="s">
        <v>34</v>
      </c>
      <c r="G14" s="1" t="s">
        <v>140</v>
      </c>
    </row>
    <row r="15" spans="1:7" x14ac:dyDescent="0.2">
      <c r="A15" s="1" t="s">
        <v>131</v>
      </c>
      <c r="B15" s="1">
        <v>360</v>
      </c>
      <c r="E15" s="1" t="s">
        <v>8</v>
      </c>
      <c r="G15" s="1" t="s">
        <v>141</v>
      </c>
    </row>
    <row r="18" spans="3:7" x14ac:dyDescent="0.2">
      <c r="C18" s="1" t="s">
        <v>25</v>
      </c>
      <c r="E18" s="1" t="s">
        <v>37</v>
      </c>
      <c r="G18" s="1" t="s">
        <v>147</v>
      </c>
    </row>
    <row r="19" spans="3:7" x14ac:dyDescent="0.2">
      <c r="C19" s="1" t="s">
        <v>16</v>
      </c>
      <c r="E19" s="1" t="s">
        <v>16</v>
      </c>
      <c r="G19" s="1" t="s">
        <v>16</v>
      </c>
    </row>
    <row r="20" spans="3:7" x14ac:dyDescent="0.2">
      <c r="C20" s="1" t="s">
        <v>26</v>
      </c>
      <c r="E20" s="1" t="s">
        <v>10</v>
      </c>
      <c r="G20" s="1" t="s">
        <v>148</v>
      </c>
    </row>
    <row r="21" spans="3:7" x14ac:dyDescent="0.2">
      <c r="C21" s="1" t="s">
        <v>27</v>
      </c>
      <c r="E21" s="1" t="s">
        <v>38</v>
      </c>
      <c r="G21" s="1" t="s">
        <v>149</v>
      </c>
    </row>
    <row r="22" spans="3:7" x14ac:dyDescent="0.2">
      <c r="C22" s="1" t="s">
        <v>6</v>
      </c>
      <c r="E22" s="1" t="s">
        <v>9</v>
      </c>
    </row>
    <row r="26" spans="3:7" x14ac:dyDescent="0.2">
      <c r="C26" s="1" t="s">
        <v>28</v>
      </c>
      <c r="E26" s="1" t="s">
        <v>39</v>
      </c>
      <c r="G26" s="1" t="s">
        <v>192</v>
      </c>
    </row>
    <row r="27" spans="3:7" x14ac:dyDescent="0.2">
      <c r="C27" s="1" t="s">
        <v>16</v>
      </c>
      <c r="E27" s="1" t="s">
        <v>16</v>
      </c>
      <c r="G27" s="1" t="s">
        <v>16</v>
      </c>
    </row>
    <row r="28" spans="3:7" x14ac:dyDescent="0.2">
      <c r="C28" s="1" t="s">
        <v>7</v>
      </c>
      <c r="E28" s="1" t="s">
        <v>11</v>
      </c>
    </row>
    <row r="29" spans="3:7" x14ac:dyDescent="0.2">
      <c r="C29" s="1" t="s">
        <v>29</v>
      </c>
      <c r="E29" s="1" t="s">
        <v>40</v>
      </c>
    </row>
    <row r="30" spans="3:7" x14ac:dyDescent="0.2">
      <c r="C30" s="1" t="s">
        <v>30</v>
      </c>
      <c r="E30" s="1" t="s">
        <v>41</v>
      </c>
    </row>
    <row r="34" spans="1:2" x14ac:dyDescent="0.2">
      <c r="A34" s="1" t="s">
        <v>197</v>
      </c>
      <c r="B34" s="1" t="s">
        <v>198</v>
      </c>
    </row>
  </sheetData>
  <pageMargins left="0.70866141732283472" right="0.70866141732283472" top="0.78740157480314965" bottom="0.78740157480314965" header="0.31496062992125984" footer="0.31496062992125984"/>
  <pageSetup paperSize="9" scale="66"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16</vt:i4>
      </vt:variant>
    </vt:vector>
  </HeadingPairs>
  <TitlesOfParts>
    <vt:vector size="19" baseType="lpstr">
      <vt:lpstr>Corona-Betroffenh.</vt:lpstr>
      <vt:lpstr>Bankenspiegel</vt:lpstr>
      <vt:lpstr>Liquiditätsplan</vt:lpstr>
      <vt:lpstr>Auswirkungen</vt:lpstr>
      <vt:lpstr>Bankenspiegel!Druckbereich</vt:lpstr>
      <vt:lpstr>'Corona-Betroffenh.'!Druckbereich</vt:lpstr>
      <vt:lpstr>Liquiditätsplan!Druckbereich</vt:lpstr>
      <vt:lpstr>Steuerdaten!Druckbereich</vt:lpstr>
      <vt:lpstr>gering_mittel</vt:lpstr>
      <vt:lpstr>Instr_öff_Hand</vt:lpstr>
      <vt:lpstr>JA_EÜ</vt:lpstr>
      <vt:lpstr>ja_nein</vt:lpstr>
      <vt:lpstr>Lagerhaltung</vt:lpstr>
      <vt:lpstr>Liquiditätsplanung</vt:lpstr>
      <vt:lpstr>Liquiditätssituation</vt:lpstr>
      <vt:lpstr>Materialeinkauf</vt:lpstr>
      <vt:lpstr>Notfallplan</vt:lpstr>
      <vt:lpstr>Produktabsatz</vt:lpstr>
      <vt:lpstr>Produktbeschaffung</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Eilerts, Thomas (714)</dc:creator>
  <cp:lastModifiedBy>Eilerts, Thomas (714)</cp:lastModifiedBy>
  <cp:lastPrinted>2020-03-31T07:09:17Z</cp:lastPrinted>
  <dcterms:created xsi:type="dcterms:W3CDTF">2015-02-26T12:13:42Z</dcterms:created>
  <dcterms:modified xsi:type="dcterms:W3CDTF">2021-04-07T08:41:06Z</dcterms:modified>
</cp:coreProperties>
</file>